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myer\Downloads\Financials Jan 2026\"/>
    </mc:Choice>
  </mc:AlternateContent>
  <xr:revisionPtr revIDLastSave="0" documentId="8_{A5D3935E-1C28-4378-A709-626BDC2AD5CB}" xr6:coauthVersionLast="47" xr6:coauthVersionMax="47" xr10:uidLastSave="{00000000-0000-0000-0000-000000000000}"/>
  <bookViews>
    <workbookView xWindow="-98" yWindow="-98" windowWidth="19396" windowHeight="11475" xr2:uid="{D98DECD6-3ABD-4382-9F64-90F58A0A482A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Print_Area" localSheetId="0">Sheet1!$B$2:$AC$50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3" i="1" l="1"/>
  <c r="AB33" i="1"/>
  <c r="Z33" i="1"/>
  <c r="Y33" i="1"/>
  <c r="W33" i="1"/>
  <c r="T33" i="1"/>
  <c r="Q33" i="1"/>
  <c r="N33" i="1"/>
  <c r="J33" i="1"/>
  <c r="H33" i="1"/>
  <c r="E33" i="1"/>
  <c r="AC31" i="1"/>
  <c r="AB31" i="1"/>
  <c r="Z31" i="1"/>
  <c r="Y31" i="1"/>
  <c r="W31" i="1"/>
  <c r="T31" i="1"/>
  <c r="S31" i="1"/>
  <c r="Q31" i="1"/>
  <c r="P31" i="1"/>
  <c r="P33" i="1"/>
  <c r="N31" i="1"/>
  <c r="J31" i="1"/>
  <c r="H31" i="1"/>
  <c r="G31" i="1"/>
  <c r="M31" i="1"/>
  <c r="V31" i="1"/>
  <c r="E31" i="1"/>
  <c r="D31" i="1"/>
  <c r="AC30" i="1"/>
  <c r="AB30" i="1"/>
  <c r="Z30" i="1"/>
  <c r="Y30" i="1"/>
  <c r="W30" i="1"/>
  <c r="T30" i="1"/>
  <c r="S30" i="1"/>
  <c r="S33" i="1"/>
  <c r="Q30" i="1"/>
  <c r="P30" i="1"/>
  <c r="N30" i="1"/>
  <c r="J30" i="1"/>
  <c r="H30" i="1"/>
  <c r="G30" i="1"/>
  <c r="E30" i="1"/>
  <c r="D30" i="1"/>
  <c r="M30" i="1"/>
  <c r="V30" i="1"/>
  <c r="AC29" i="1"/>
  <c r="AB29" i="1"/>
  <c r="Z29" i="1"/>
  <c r="Y29" i="1"/>
  <c r="W29" i="1"/>
  <c r="T29" i="1"/>
  <c r="S29" i="1"/>
  <c r="Q29" i="1"/>
  <c r="P29" i="1"/>
  <c r="N29" i="1"/>
  <c r="J29" i="1"/>
  <c r="H29" i="1"/>
  <c r="G29" i="1"/>
  <c r="E29" i="1"/>
  <c r="D29" i="1"/>
  <c r="M29" i="1"/>
  <c r="V29" i="1"/>
  <c r="AC28" i="1"/>
  <c r="AB28" i="1"/>
  <c r="Z28" i="1"/>
  <c r="Y28" i="1"/>
  <c r="W28" i="1"/>
  <c r="T28" i="1"/>
  <c r="S28" i="1"/>
  <c r="Q28" i="1"/>
  <c r="P28" i="1"/>
  <c r="N28" i="1"/>
  <c r="J28" i="1"/>
  <c r="H28" i="1"/>
  <c r="G28" i="1"/>
  <c r="G33" i="1"/>
  <c r="E28" i="1"/>
  <c r="D28" i="1"/>
  <c r="D33" i="1"/>
  <c r="M28" i="1"/>
  <c r="V28" i="1"/>
  <c r="M33" i="1"/>
  <c r="V33" i="1"/>
</calcChain>
</file>

<file path=xl/sharedStrings.xml><?xml version="1.0" encoding="utf-8"?>
<sst xmlns="http://schemas.openxmlformats.org/spreadsheetml/2006/main" count="60" uniqueCount="37">
  <si>
    <t>MISSOURI GAMING COMMISSION</t>
  </si>
  <si>
    <t>MARKET ANALYSIS</t>
  </si>
  <si>
    <t>(Values in 000's)</t>
  </si>
  <si>
    <t>Slot AGR</t>
  </si>
  <si>
    <t>Table AGR</t>
  </si>
  <si>
    <t>Total AGR</t>
  </si>
  <si>
    <t>Admissions</t>
  </si>
  <si>
    <t>Patrons</t>
  </si>
  <si>
    <t>Win Per Patron</t>
  </si>
  <si>
    <t>Slot Hold %</t>
  </si>
  <si>
    <t>Table Win %</t>
  </si>
  <si>
    <t>Year/Year</t>
  </si>
  <si>
    <t>$$</t>
  </si>
  <si>
    <t>% Chng</t>
  </si>
  <si>
    <t>#</t>
  </si>
  <si>
    <t>%</t>
  </si>
  <si>
    <t>Argosy</t>
  </si>
  <si>
    <t>Ameristar KC</t>
  </si>
  <si>
    <t>Total</t>
  </si>
  <si>
    <t>Ameristar SC</t>
  </si>
  <si>
    <t>St. Jo</t>
  </si>
  <si>
    <t xml:space="preserve">Mark Twain </t>
  </si>
  <si>
    <t>Total Statewide</t>
  </si>
  <si>
    <t>Note:  Values are subject to change.</t>
  </si>
  <si>
    <t>Kansas City Market</t>
  </si>
  <si>
    <t>St. Louis Market</t>
  </si>
  <si>
    <t>Out State Markets</t>
  </si>
  <si>
    <t>Isle - Boonville</t>
  </si>
  <si>
    <t>River City</t>
  </si>
  <si>
    <t>Hollywood</t>
  </si>
  <si>
    <t>Hybrid AGR</t>
  </si>
  <si>
    <t>Harrah's KC</t>
  </si>
  <si>
    <t>Century Caruthersville</t>
  </si>
  <si>
    <t>Century Cape</t>
  </si>
  <si>
    <t>Bally's KC</t>
  </si>
  <si>
    <t>Horseshoe St. Louis</t>
  </si>
  <si>
    <t>Month Ended December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</si>
</sst>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"/>
    <numFmt numFmtId="166" formatCode="&quot;$&quot;#,##0.00"/>
    <numFmt numFmtId="167" formatCode="&quot;$&quot;#,##0"/>
    <numFmt numFmtId="169" formatCode="_(&quot;$&quot;* #,##0_);_(&quot;$&quot;* \(#,##0\);_(&quot;$&quot;* &quot;-&quot;??_);_(@_)"/>
    <numFmt numFmtId="170" formatCode="_(* #,##0.0_);_(* \(#,##0.0\);_(* &quot;-&quot;??_);_(@_)"/>
  </numFmts>
  <fonts count="8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ck">
        <color indexed="8"/>
      </top>
      <bottom/>
      <diagonal/>
    </border>
  </borders>
  <cellStyleXfs count="4">
    <xf numFmtId="0" fontId="0" fillId="0" borderId="0">
      <alignment vertical="top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 applyAlignment="1"/>
    <xf numFmtId="3" fontId="0" fillId="0" borderId="0" xfId="0" applyNumberFormat="1" applyAlignment="1"/>
    <xf numFmtId="164" fontId="0" fillId="0" borderId="0" xfId="0" applyNumberFormat="1" applyAlignment="1"/>
    <xf numFmtId="3" fontId="2" fillId="0" borderId="0" xfId="0" applyNumberFormat="1" applyFont="1" applyAlignment="1">
      <alignment horizontal="centerContinuous"/>
    </xf>
    <xf numFmtId="3" fontId="0" fillId="0" borderId="0" xfId="0" applyNumberFormat="1" applyFont="1" applyAlignment="1">
      <alignment horizontal="centerContinuous"/>
    </xf>
    <xf numFmtId="164" fontId="0" fillId="0" borderId="0" xfId="0" applyNumberFormat="1" applyFont="1" applyAlignment="1">
      <alignment horizontal="centerContinuous"/>
    </xf>
    <xf numFmtId="3" fontId="2" fillId="0" borderId="0" xfId="0" applyNumberFormat="1" applyFont="1" applyAlignment="1"/>
    <xf numFmtId="164" fontId="0" fillId="0" borderId="1" xfId="0" applyNumberFormat="1" applyFont="1" applyBorder="1" applyAlignment="1">
      <alignment horizontal="centerContinuous"/>
    </xf>
    <xf numFmtId="164" fontId="0" fillId="0" borderId="0" xfId="0" applyNumberFormat="1" applyFont="1" applyAlignment="1">
      <alignment horizontal="center"/>
    </xf>
    <xf numFmtId="3" fontId="0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3" fontId="4" fillId="0" borderId="0" xfId="0" applyNumberFormat="1" applyFont="1" applyAlignment="1"/>
    <xf numFmtId="3" fontId="0" fillId="0" borderId="0" xfId="0" applyNumberFormat="1" applyFont="1" applyAlignment="1"/>
    <xf numFmtId="3" fontId="5" fillId="0" borderId="0" xfId="0" applyNumberFormat="1" applyFont="1" applyAlignment="1"/>
    <xf numFmtId="44" fontId="0" fillId="0" borderId="0" xfId="2" applyFont="1"/>
    <xf numFmtId="44" fontId="0" fillId="0" borderId="0" xfId="2" applyFont="1" applyAlignment="1">
      <alignment horizontal="centerContinuous"/>
    </xf>
    <xf numFmtId="44" fontId="2" fillId="0" borderId="0" xfId="2" applyFont="1" applyAlignment="1">
      <alignment horizontal="centerContinuous"/>
    </xf>
    <xf numFmtId="44" fontId="0" fillId="0" borderId="1" xfId="2" applyFont="1" applyBorder="1" applyAlignment="1">
      <alignment horizontal="centerContinuous"/>
    </xf>
    <xf numFmtId="44" fontId="3" fillId="0" borderId="0" xfId="2" applyFont="1" applyAlignment="1">
      <alignment horizontal="center"/>
    </xf>
    <xf numFmtId="169" fontId="0" fillId="0" borderId="0" xfId="2" applyNumberFormat="1" applyFont="1"/>
    <xf numFmtId="169" fontId="0" fillId="0" borderId="0" xfId="2" applyNumberFormat="1" applyFont="1" applyAlignment="1">
      <alignment horizontal="centerContinuous"/>
    </xf>
    <xf numFmtId="169" fontId="2" fillId="0" borderId="0" xfId="2" applyNumberFormat="1" applyFont="1" applyAlignment="1">
      <alignment horizontal="centerContinuous"/>
    </xf>
    <xf numFmtId="169" fontId="0" fillId="0" borderId="1" xfId="2" applyNumberFormat="1" applyFont="1" applyBorder="1" applyAlignment="1">
      <alignment horizontal="centerContinuous"/>
    </xf>
    <xf numFmtId="169" fontId="3" fillId="0" borderId="0" xfId="2" applyNumberFormat="1" applyFont="1" applyAlignment="1">
      <alignment horizontal="center"/>
    </xf>
    <xf numFmtId="170" fontId="0" fillId="0" borderId="0" xfId="1" applyNumberFormat="1" applyFont="1"/>
    <xf numFmtId="170" fontId="0" fillId="0" borderId="0" xfId="1" applyNumberFormat="1" applyFont="1" applyAlignment="1">
      <alignment horizontal="centerContinuous"/>
    </xf>
    <xf numFmtId="170" fontId="2" fillId="0" borderId="0" xfId="1" applyNumberFormat="1" applyFont="1" applyAlignment="1">
      <alignment horizontal="centerContinuous"/>
    </xf>
    <xf numFmtId="170" fontId="0" fillId="0" borderId="1" xfId="1" applyNumberFormat="1" applyFont="1" applyBorder="1" applyAlignment="1">
      <alignment horizontal="centerContinuous"/>
    </xf>
    <xf numFmtId="170" fontId="3" fillId="0" borderId="0" xfId="1" applyNumberFormat="1" applyFont="1" applyAlignment="1">
      <alignment horizontal="center"/>
    </xf>
    <xf numFmtId="164" fontId="0" fillId="0" borderId="0" xfId="3" applyNumberFormat="1" applyFont="1"/>
    <xf numFmtId="164" fontId="0" fillId="0" borderId="0" xfId="3" applyNumberFormat="1" applyFont="1" applyAlignment="1">
      <alignment horizontal="centerContinuous"/>
    </xf>
    <xf numFmtId="164" fontId="0" fillId="0" borderId="1" xfId="3" applyNumberFormat="1" applyFont="1" applyBorder="1" applyAlignment="1">
      <alignment horizontal="centerContinuous"/>
    </xf>
    <xf numFmtId="164" fontId="0" fillId="0" borderId="0" xfId="3" applyNumberFormat="1" applyFont="1" applyAlignment="1">
      <alignment horizontal="center"/>
    </xf>
    <xf numFmtId="164" fontId="3" fillId="0" borderId="0" xfId="3" applyNumberFormat="1" applyFont="1" applyAlignment="1">
      <alignment horizontal="center"/>
    </xf>
    <xf numFmtId="164" fontId="2" fillId="0" borderId="0" xfId="3" applyNumberFormat="1" applyFont="1" applyAlignment="1">
      <alignment horizontal="centerContinuous"/>
    </xf>
    <xf numFmtId="3" fontId="6" fillId="0" borderId="0" xfId="0" applyNumberFormat="1" applyFont="1" applyAlignment="1">
      <alignment horizontal="centerContinuous"/>
    </xf>
    <xf numFmtId="165" fontId="0" fillId="0" borderId="0" xfId="0" applyNumberFormat="1" applyAlignment="1"/>
    <xf numFmtId="3" fontId="7" fillId="0" borderId="0" xfId="0" applyNumberFormat="1" applyFont="1" applyAlignment="1"/>
    <xf numFmtId="167" fontId="0" fillId="0" borderId="0" xfId="0" applyNumberFormat="1" applyAlignment="1"/>
    <xf numFmtId="166" fontId="0" fillId="0" borderId="0" xfId="0" applyNumberFormat="1" applyAlignment="1"/>
    <xf numFmtId="167" fontId="2" fillId="0" borderId="0" xfId="0" applyNumberFormat="1" applyFont="1" applyAlignment="1"/>
    <xf numFmtId="164" fontId="2" fillId="0" borderId="0" xfId="0" applyNumberFormat="1" applyFont="1" applyAlignment="1"/>
    <xf numFmtId="165" fontId="2" fillId="0" borderId="0" xfId="0" applyNumberFormat="1" applyFont="1" applyAlignment="1"/>
    <xf numFmtId="166" fontId="2" fillId="0" borderId="0" xfId="0" applyNumberFormat="1" applyFont="1" applyAlignme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YSIS/MARKETS/MrktAnalysis1225revis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summary"/>
      <sheetName val="QTRsummary"/>
      <sheetName val="FYsummary"/>
      <sheetName val="Arg"/>
      <sheetName val="HAA"/>
      <sheetName val="HAB"/>
      <sheetName val="HarKC"/>
      <sheetName val="IsleKC"/>
      <sheetName val="KSA"/>
      <sheetName val="KSB"/>
      <sheetName val="AmerKC"/>
      <sheetName val="TotKC"/>
      <sheetName val="Hollywood"/>
      <sheetName val="GrandTotKC"/>
      <sheetName val="MHA"/>
      <sheetName val="MHB"/>
      <sheetName val="MPA"/>
      <sheetName val="MPB"/>
      <sheetName val="HarMH"/>
      <sheetName val="Pres"/>
      <sheetName val="SCA"/>
      <sheetName val="SCB"/>
      <sheetName val="StatSC"/>
      <sheetName val="Lumiere"/>
      <sheetName val="RiverCity"/>
      <sheetName val="TotStl"/>
      <sheetName val="AltBelle"/>
      <sheetName val="Queen"/>
      <sheetName val="TotIL"/>
      <sheetName val="GrndTot"/>
      <sheetName val="Aztr"/>
      <sheetName val="StJo"/>
      <sheetName val="MarkTwain"/>
      <sheetName val="Cape"/>
      <sheetName val="IOCBV"/>
      <sheetName val="Metrop"/>
      <sheetName val="Statewide"/>
      <sheetName val="Cha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23">
          <cell r="C323">
            <v>309654</v>
          </cell>
          <cell r="L323">
            <v>3391653.1</v>
          </cell>
          <cell r="Q323">
            <v>0</v>
          </cell>
          <cell r="AA323">
            <v>18798760.43</v>
          </cell>
          <cell r="AC323">
            <v>144592</v>
          </cell>
          <cell r="AF323">
            <v>9.3431703251406484E-2</v>
          </cell>
          <cell r="AH323">
            <v>0.22173045370677816</v>
          </cell>
          <cell r="AL323">
            <v>2.9321286713232864E-2</v>
          </cell>
          <cell r="AN323">
            <v>-0.18001134833374266</v>
          </cell>
          <cell r="AO323">
            <v>-9.3334421561084291E-3</v>
          </cell>
          <cell r="AP323">
            <v>1.6655667950397524E-2</v>
          </cell>
          <cell r="AQ323">
            <v>-4.9805810568373743E-2</v>
          </cell>
          <cell r="AR323">
            <v>4.2593786472715056E-2</v>
          </cell>
          <cell r="AS323">
            <v>2.2735134167049198E-2</v>
          </cell>
          <cell r="AU323">
            <v>-0.12013411639225324</v>
          </cell>
        </row>
      </sheetData>
      <sheetData sheetId="19"/>
      <sheetData sheetId="20"/>
      <sheetData sheetId="21"/>
      <sheetData sheetId="22">
        <row r="323">
          <cell r="C323">
            <v>343205</v>
          </cell>
          <cell r="L323">
            <v>5802741.5</v>
          </cell>
          <cell r="Q323">
            <v>0</v>
          </cell>
          <cell r="AA323">
            <v>21441652.390000001</v>
          </cell>
          <cell r="AC323">
            <v>168592</v>
          </cell>
          <cell r="AF323">
            <v>8.9497328670650605E-2</v>
          </cell>
          <cell r="AH323">
            <v>0.25695082274421177</v>
          </cell>
          <cell r="AL323">
            <v>7.4999404298132788E-3</v>
          </cell>
          <cell r="AN323">
            <v>0.13686759804362292</v>
          </cell>
          <cell r="AO323">
            <v>3.2524843821439164E-2</v>
          </cell>
          <cell r="AP323">
            <v>-8.7341037290348256E-3</v>
          </cell>
          <cell r="AQ323">
            <v>-1.1213813165673492E-2</v>
          </cell>
          <cell r="AR323">
            <v>4.4234696610341517E-2</v>
          </cell>
          <cell r="AS323">
            <v>-1.637765927126511E-2</v>
          </cell>
          <cell r="AU323">
            <v>0.11675085859609191</v>
          </cell>
        </row>
      </sheetData>
      <sheetData sheetId="23">
        <row r="323">
          <cell r="C323">
            <v>218568</v>
          </cell>
          <cell r="L323">
            <v>1829648.59</v>
          </cell>
          <cell r="Q323">
            <v>0</v>
          </cell>
          <cell r="AA323">
            <v>12564588.699999999</v>
          </cell>
          <cell r="AC323">
            <v>119622</v>
          </cell>
          <cell r="AF323">
            <v>0.10230679106800626</v>
          </cell>
          <cell r="AH323">
            <v>0.2092258403517499</v>
          </cell>
          <cell r="AL323">
            <v>0.14001406042196085</v>
          </cell>
          <cell r="AN323">
            <v>0.3056943417608422</v>
          </cell>
          <cell r="AO323">
            <v>0.15870281631061212</v>
          </cell>
          <cell r="AP323">
            <v>0.16537280327589143</v>
          </cell>
          <cell r="AQ323">
            <v>0.17051548005792783</v>
          </cell>
          <cell r="AR323">
            <v>-1.0091847522367914E-2</v>
          </cell>
          <cell r="AS323">
            <v>-2.334260076467165E-2</v>
          </cell>
          <cell r="AU323">
            <v>2.3231144125728242E-3</v>
          </cell>
        </row>
      </sheetData>
      <sheetData sheetId="24">
        <row r="323">
          <cell r="C323">
            <v>332415</v>
          </cell>
          <cell r="L323">
            <v>3209171.82</v>
          </cell>
          <cell r="Q323">
            <v>0</v>
          </cell>
          <cell r="AA323">
            <v>20216247.690000001</v>
          </cell>
          <cell r="AC323">
            <v>171067</v>
          </cell>
          <cell r="AF323">
            <v>9.6691120112847806E-2</v>
          </cell>
          <cell r="AH323">
            <v>0.22025842225444969</v>
          </cell>
          <cell r="AL323">
            <v>7.3086862848488421E-2</v>
          </cell>
          <cell r="AN323">
            <v>-0.19085899337012902</v>
          </cell>
          <cell r="AO323">
            <v>2.4102648496325596E-2</v>
          </cell>
          <cell r="AP323">
            <v>-5.4268969245213183E-2</v>
          </cell>
          <cell r="AQ323">
            <v>-7.3199406213091511E-2</v>
          </cell>
          <cell r="AR323">
            <v>0.10498704398951753</v>
          </cell>
          <cell r="AS323">
            <v>5.0251859568191337E-2</v>
          </cell>
          <cell r="AU323">
            <v>-0.21103060943915175</v>
          </cell>
        </row>
      </sheetData>
      <sheetData sheetId="25">
        <row r="323">
          <cell r="AF323">
            <v>9.4504422337016405E-2</v>
          </cell>
          <cell r="AH323">
            <v>0.23259072179835977</v>
          </cell>
          <cell r="AL323">
            <v>5.208737672072683E-2</v>
          </cell>
          <cell r="AN323">
            <v>-2.5642741215644249E-2</v>
          </cell>
          <cell r="AO323">
            <v>3.7724731515489607E-2</v>
          </cell>
          <cell r="AP323">
            <v>1.1757764831256345E-2</v>
          </cell>
          <cell r="AQ323">
            <v>-9.1492479272260452E-3</v>
          </cell>
          <cell r="AR323">
            <v>4.730680109457408E-2</v>
          </cell>
          <cell r="AS323">
            <v>1.2583002466470816E-2</v>
          </cell>
          <cell r="AU323">
            <v>-5.2355455743413049E-2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1D402-3C4F-499D-99AD-0FC32024D18D}">
  <sheetPr>
    <pageSetUpPr fitToPage="1"/>
  </sheetPr>
  <dimension ref="A1:AW55"/>
  <sheetViews>
    <sheetView tabSelected="1" zoomScaleNormal="100" workbookViewId="0">
      <selection activeCell="B4" sqref="B4"/>
    </sheetView>
  </sheetViews>
  <sheetFormatPr defaultRowHeight="12.75" x14ac:dyDescent="0.35"/>
  <cols>
    <col min="1" max="1" width="3.73046875" customWidth="1"/>
    <col min="2" max="2" width="20.3984375" customWidth="1"/>
    <col min="3" max="3" width="3.73046875" customWidth="1"/>
    <col min="4" max="4" width="13" style="19" customWidth="1"/>
    <col min="5" max="5" width="9.73046875" customWidth="1"/>
    <col min="6" max="6" width="3.59765625" customWidth="1"/>
    <col min="7" max="7" width="11.73046875" style="19" customWidth="1"/>
    <col min="8" max="8" width="9.1328125" style="29" customWidth="1"/>
    <col min="9" max="9" width="3.73046875" customWidth="1"/>
    <col min="10" max="10" width="11.73046875" style="19" customWidth="1"/>
    <col min="11" max="11" width="9.86328125" style="29" customWidth="1"/>
    <col min="12" max="12" width="3.73046875" customWidth="1"/>
    <col min="13" max="13" width="13.265625" style="19" customWidth="1"/>
    <col min="14" max="14" width="9.1328125" style="29" customWidth="1"/>
    <col min="15" max="15" width="3.73046875" customWidth="1"/>
    <col min="16" max="16" width="10.73046875" style="24" customWidth="1"/>
    <col min="17" max="17" width="9.1328125" style="29" customWidth="1"/>
    <col min="18" max="18" width="3.59765625" customWidth="1"/>
    <col min="19" max="19" width="10.73046875" style="24" customWidth="1"/>
    <col min="20" max="20" width="9.1328125" style="29" customWidth="1"/>
    <col min="21" max="21" width="3.73046875" customWidth="1"/>
    <col min="22" max="22" width="10.73046875" style="14" customWidth="1"/>
    <col min="23" max="23" width="9.1328125" style="29" customWidth="1"/>
    <col min="24" max="24" width="3.73046875" customWidth="1"/>
    <col min="25" max="26" width="9.1328125" style="29" customWidth="1"/>
    <col min="27" max="27" width="3.73046875" style="29" customWidth="1"/>
    <col min="28" max="29" width="9.1328125" style="29" customWidth="1"/>
  </cols>
  <sheetData>
    <row r="1" spans="1:49" x14ac:dyDescent="0.35">
      <c r="A1" s="1"/>
      <c r="B1" s="1"/>
      <c r="C1" s="1"/>
      <c r="E1" s="2"/>
      <c r="F1" s="1"/>
      <c r="I1" s="1"/>
      <c r="L1" s="1"/>
      <c r="O1" s="1"/>
      <c r="R1" s="1"/>
      <c r="U1" s="1"/>
      <c r="X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49" ht="15" x14ac:dyDescent="0.4">
      <c r="A2" s="1"/>
      <c r="B2" s="3" t="s">
        <v>0</v>
      </c>
      <c r="C2" s="4"/>
      <c r="D2" s="20"/>
      <c r="E2" s="5"/>
      <c r="F2" s="4"/>
      <c r="G2" s="20"/>
      <c r="H2" s="30"/>
      <c r="I2" s="4"/>
      <c r="J2" s="20"/>
      <c r="K2" s="30"/>
      <c r="L2" s="4"/>
      <c r="M2" s="20"/>
      <c r="N2" s="30"/>
      <c r="O2" s="4"/>
      <c r="P2" s="25"/>
      <c r="Q2" s="30"/>
      <c r="R2" s="4"/>
      <c r="S2" s="25"/>
      <c r="T2" s="30"/>
      <c r="U2" s="4"/>
      <c r="V2" s="15"/>
      <c r="W2" s="30"/>
      <c r="X2" s="4"/>
      <c r="Y2" s="30"/>
      <c r="Z2" s="30"/>
      <c r="AA2" s="30"/>
      <c r="AB2" s="30"/>
      <c r="AC2" s="30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</row>
    <row r="3" spans="1:49" ht="15" x14ac:dyDescent="0.4">
      <c r="A3" s="1"/>
      <c r="B3" s="3" t="s">
        <v>1</v>
      </c>
      <c r="C3" s="4"/>
      <c r="D3" s="20"/>
      <c r="E3" s="5"/>
      <c r="F3" s="4"/>
      <c r="G3" s="20"/>
      <c r="H3" s="30"/>
      <c r="I3" s="4"/>
      <c r="J3" s="20"/>
      <c r="K3" s="30"/>
      <c r="L3" s="4"/>
      <c r="M3" s="20"/>
      <c r="N3" s="30"/>
      <c r="O3" s="4"/>
      <c r="P3" s="25"/>
      <c r="Q3" s="30"/>
      <c r="R3" s="4"/>
      <c r="S3" s="25"/>
      <c r="T3" s="30"/>
      <c r="U3" s="4"/>
      <c r="V3" s="15"/>
      <c r="W3" s="30"/>
      <c r="X3" s="4"/>
      <c r="Y3" s="30"/>
      <c r="Z3" s="30"/>
      <c r="AA3" s="30"/>
      <c r="AB3" s="30"/>
      <c r="AC3" s="30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</row>
    <row r="4" spans="1:49" ht="15" x14ac:dyDescent="0.4">
      <c r="A4" s="1"/>
      <c r="B4" s="35" t="s">
        <v>36</v>
      </c>
      <c r="C4" s="4"/>
      <c r="D4" s="20"/>
      <c r="E4" s="5"/>
      <c r="F4" s="4"/>
      <c r="G4" s="20"/>
      <c r="H4" s="30"/>
      <c r="I4" s="4"/>
      <c r="J4" s="20"/>
      <c r="K4" s="30"/>
      <c r="L4" s="4"/>
      <c r="M4" s="20"/>
      <c r="N4" s="30"/>
      <c r="O4" s="4"/>
      <c r="P4" s="25"/>
      <c r="Q4" s="30"/>
      <c r="R4" s="4"/>
      <c r="S4" s="25"/>
      <c r="T4" s="30"/>
      <c r="U4" s="4"/>
      <c r="V4" s="15"/>
      <c r="W4" s="30"/>
      <c r="X4" s="4"/>
      <c r="Y4" s="30"/>
      <c r="Z4" s="30"/>
      <c r="AA4" s="30"/>
      <c r="AB4" s="30"/>
      <c r="AC4" s="30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</row>
    <row r="5" spans="1:49" ht="15" x14ac:dyDescent="0.4">
      <c r="A5" s="1"/>
      <c r="B5" s="3" t="s">
        <v>2</v>
      </c>
      <c r="C5" s="4"/>
      <c r="D5" s="20"/>
      <c r="E5" s="5"/>
      <c r="F5" s="4"/>
      <c r="G5" s="20"/>
      <c r="H5" s="30"/>
      <c r="I5" s="4"/>
      <c r="J5" s="20"/>
      <c r="K5" s="30"/>
      <c r="L5" s="4"/>
      <c r="M5" s="20"/>
      <c r="N5" s="30"/>
      <c r="O5" s="4"/>
      <c r="P5" s="25"/>
      <c r="Q5" s="30"/>
      <c r="R5" s="4"/>
      <c r="S5" s="25"/>
      <c r="T5" s="30"/>
      <c r="U5" s="4"/>
      <c r="V5" s="15"/>
      <c r="W5" s="30"/>
      <c r="X5" s="4"/>
      <c r="Y5" s="30"/>
      <c r="Z5" s="30"/>
      <c r="AA5" s="30"/>
      <c r="AB5" s="30"/>
      <c r="AC5" s="30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49" x14ac:dyDescent="0.35">
      <c r="A6" s="1"/>
      <c r="B6" s="4"/>
      <c r="C6" s="4"/>
      <c r="D6" s="20"/>
      <c r="E6" s="5"/>
      <c r="F6" s="4"/>
      <c r="G6" s="20"/>
      <c r="H6" s="30"/>
      <c r="I6" s="4"/>
      <c r="J6" s="20"/>
      <c r="K6" s="30"/>
      <c r="L6" s="4"/>
      <c r="M6" s="20"/>
      <c r="N6" s="30"/>
      <c r="O6" s="4"/>
      <c r="P6" s="25"/>
      <c r="Q6" s="30"/>
      <c r="R6" s="4"/>
      <c r="S6" s="25"/>
      <c r="T6" s="30"/>
      <c r="U6" s="4"/>
      <c r="V6" s="15"/>
      <c r="W6" s="30"/>
      <c r="X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49" x14ac:dyDescent="0.35">
      <c r="A7" s="1"/>
      <c r="B7" s="1"/>
      <c r="C7" s="1"/>
      <c r="E7" s="2"/>
      <c r="F7" s="1"/>
      <c r="I7" s="1"/>
      <c r="L7" s="1"/>
      <c r="O7" s="1"/>
      <c r="R7" s="1"/>
      <c r="U7" s="1"/>
      <c r="X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1:49" x14ac:dyDescent="0.35">
      <c r="A8" s="1"/>
      <c r="B8" s="1"/>
      <c r="C8" s="1"/>
      <c r="E8" s="2"/>
      <c r="F8" s="1"/>
      <c r="I8" s="1"/>
      <c r="L8" s="1"/>
      <c r="O8" s="1"/>
      <c r="R8" s="1"/>
      <c r="U8" s="1"/>
      <c r="X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 ht="15.4" thickBot="1" x14ac:dyDescent="0.45">
      <c r="A9" s="1"/>
      <c r="B9" s="6"/>
      <c r="C9" s="1"/>
      <c r="D9" s="21" t="s">
        <v>3</v>
      </c>
      <c r="E9" s="5"/>
      <c r="F9" s="1"/>
      <c r="G9" s="21" t="s">
        <v>4</v>
      </c>
      <c r="H9" s="30"/>
      <c r="I9" s="1"/>
      <c r="J9" s="21" t="s">
        <v>30</v>
      </c>
      <c r="K9" s="30"/>
      <c r="L9" s="1"/>
      <c r="M9" s="21" t="s">
        <v>5</v>
      </c>
      <c r="N9" s="30"/>
      <c r="O9" s="1"/>
      <c r="P9" s="26" t="s">
        <v>6</v>
      </c>
      <c r="Q9" s="30"/>
      <c r="R9" s="1"/>
      <c r="S9" s="26" t="s">
        <v>7</v>
      </c>
      <c r="T9" s="30"/>
      <c r="U9" s="1"/>
      <c r="V9" s="16" t="s">
        <v>8</v>
      </c>
      <c r="W9" s="30"/>
      <c r="X9" s="1"/>
      <c r="Y9" s="34" t="s">
        <v>9</v>
      </c>
      <c r="Z9" s="30"/>
      <c r="AB9" s="34" t="s">
        <v>10</v>
      </c>
      <c r="AC9" s="30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ht="13.15" thickTop="1" x14ac:dyDescent="0.35">
      <c r="A10" s="1"/>
      <c r="B10" s="1"/>
      <c r="C10" s="1"/>
      <c r="D10" s="22"/>
      <c r="E10" s="7"/>
      <c r="F10" s="1"/>
      <c r="G10" s="22"/>
      <c r="H10" s="31"/>
      <c r="I10" s="1"/>
      <c r="J10" s="22"/>
      <c r="K10" s="31"/>
      <c r="L10" s="1"/>
      <c r="M10" s="22"/>
      <c r="N10" s="31"/>
      <c r="O10" s="1"/>
      <c r="P10" s="27"/>
      <c r="Q10" s="31"/>
      <c r="R10" s="1"/>
      <c r="S10" s="27"/>
      <c r="T10" s="31"/>
      <c r="U10" s="1"/>
      <c r="V10" s="17"/>
      <c r="W10" s="31"/>
      <c r="X10" s="1"/>
      <c r="Y10" s="31"/>
      <c r="Z10" s="31"/>
      <c r="AB10" s="31"/>
      <c r="AC10" s="3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1:49" x14ac:dyDescent="0.35">
      <c r="A11" s="1"/>
      <c r="B11" s="1"/>
      <c r="C11" s="1"/>
      <c r="E11" s="8" t="s">
        <v>11</v>
      </c>
      <c r="F11" s="1"/>
      <c r="H11" s="32" t="s">
        <v>11</v>
      </c>
      <c r="I11" s="1"/>
      <c r="K11" s="32" t="s">
        <v>11</v>
      </c>
      <c r="L11" s="1"/>
      <c r="N11" s="32" t="s">
        <v>11</v>
      </c>
      <c r="O11" s="1"/>
      <c r="Q11" s="32" t="s">
        <v>11</v>
      </c>
      <c r="R11" s="1"/>
      <c r="T11" s="32" t="s">
        <v>11</v>
      </c>
      <c r="U11" s="1"/>
      <c r="W11" s="32" t="s">
        <v>11</v>
      </c>
      <c r="X11" s="1"/>
      <c r="Z11" s="32" t="s">
        <v>11</v>
      </c>
      <c r="AC11" s="32" t="s">
        <v>11</v>
      </c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</row>
    <row r="12" spans="1:49" ht="15" x14ac:dyDescent="0.4">
      <c r="A12" s="1"/>
      <c r="B12" s="1"/>
      <c r="C12" s="1"/>
      <c r="D12" s="23" t="s">
        <v>12</v>
      </c>
      <c r="E12" s="10" t="s">
        <v>13</v>
      </c>
      <c r="F12" s="9"/>
      <c r="G12" s="23" t="s">
        <v>12</v>
      </c>
      <c r="H12" s="33" t="s">
        <v>13</v>
      </c>
      <c r="I12" s="1"/>
      <c r="J12" s="23" t="s">
        <v>12</v>
      </c>
      <c r="K12" s="33" t="s">
        <v>13</v>
      </c>
      <c r="L12" s="1"/>
      <c r="M12" s="23" t="s">
        <v>12</v>
      </c>
      <c r="N12" s="33" t="s">
        <v>13</v>
      </c>
      <c r="O12" s="1"/>
      <c r="P12" s="28" t="s">
        <v>14</v>
      </c>
      <c r="Q12" s="33" t="s">
        <v>13</v>
      </c>
      <c r="R12" s="1"/>
      <c r="S12" s="28" t="s">
        <v>14</v>
      </c>
      <c r="T12" s="33" t="s">
        <v>13</v>
      </c>
      <c r="U12" s="1"/>
      <c r="V12" s="18" t="s">
        <v>12</v>
      </c>
      <c r="W12" s="33" t="s">
        <v>13</v>
      </c>
      <c r="X12" s="1"/>
      <c r="Y12" s="33" t="s">
        <v>15</v>
      </c>
      <c r="Z12" s="33" t="s">
        <v>13</v>
      </c>
      <c r="AB12" s="33" t="s">
        <v>15</v>
      </c>
      <c r="AC12" s="33" t="s">
        <v>13</v>
      </c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</row>
    <row r="13" spans="1:49" x14ac:dyDescent="0.35">
      <c r="A13" s="1"/>
      <c r="B13" s="1"/>
      <c r="C13" s="1"/>
      <c r="E13" s="2"/>
      <c r="F13" s="1"/>
      <c r="I13" s="1"/>
      <c r="L13" s="1"/>
      <c r="O13" s="1"/>
      <c r="R13" s="1"/>
      <c r="U13" s="1"/>
      <c r="X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</row>
    <row r="14" spans="1:49" x14ac:dyDescent="0.35">
      <c r="A14" s="1"/>
      <c r="B14" s="1"/>
      <c r="C14" s="1"/>
      <c r="E14" s="2"/>
      <c r="F14" s="1"/>
      <c r="I14" s="1"/>
      <c r="L14" s="1"/>
      <c r="O14" s="1"/>
      <c r="R14" s="1"/>
      <c r="U14" s="1"/>
      <c r="X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</row>
    <row r="15" spans="1:49" ht="15" x14ac:dyDescent="0.4">
      <c r="A15" s="1"/>
      <c r="B15" s="11" t="s">
        <v>24</v>
      </c>
      <c r="C15" s="1"/>
      <c r="E15" s="2"/>
      <c r="F15" s="1"/>
      <c r="I15" s="1"/>
      <c r="L15" s="1"/>
      <c r="O15" s="1"/>
      <c r="R15" s="1"/>
      <c r="U15" s="1"/>
      <c r="X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</row>
    <row r="16" spans="1:49" x14ac:dyDescent="0.35">
      <c r="A16" s="1"/>
      <c r="B16" s="1"/>
      <c r="C16" s="1"/>
      <c r="E16" s="2"/>
      <c r="F16" s="1"/>
      <c r="I16" s="1"/>
      <c r="L16" s="1"/>
      <c r="O16" s="1"/>
      <c r="R16" s="1"/>
      <c r="U16" s="1"/>
      <c r="X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</row>
    <row r="17" spans="1:49" x14ac:dyDescent="0.35">
      <c r="A17" s="1"/>
      <c r="B17" s="1" t="s">
        <v>16</v>
      </c>
      <c r="C17" s="1"/>
      <c r="D17" s="38">
        <v>11824.8</v>
      </c>
      <c r="E17" s="2">
        <v>8.4171440018738775E-3</v>
      </c>
      <c r="F17" s="1"/>
      <c r="G17" s="38">
        <v>2279.1</v>
      </c>
      <c r="H17" s="2">
        <v>6.1850256818340998E-2</v>
      </c>
      <c r="I17" s="2"/>
      <c r="J17" s="38">
        <v>0</v>
      </c>
      <c r="K17" s="2">
        <v>0</v>
      </c>
      <c r="L17" s="1"/>
      <c r="M17" s="38">
        <v>14103.9</v>
      </c>
      <c r="N17" s="2">
        <v>1.6684385159778214E-2</v>
      </c>
      <c r="O17" s="1"/>
      <c r="P17" s="36">
        <v>192.8</v>
      </c>
      <c r="Q17" s="2">
        <v>-1.6104012736253392E-2</v>
      </c>
      <c r="R17" s="1"/>
      <c r="S17" s="36">
        <v>99.6</v>
      </c>
      <c r="T17" s="2">
        <v>-2.0996885347377092E-2</v>
      </c>
      <c r="U17" s="1"/>
      <c r="V17" s="39">
        <v>141.60542168674698</v>
      </c>
      <c r="W17" s="2">
        <v>3.8489428627125122E-2</v>
      </c>
      <c r="X17" s="1"/>
      <c r="Y17" s="2">
        <v>9.3155330824944191E-2</v>
      </c>
      <c r="Z17" s="2">
        <v>2.9858471727318259E-2</v>
      </c>
      <c r="AA17" s="1"/>
      <c r="AB17" s="2">
        <v>0.1678223793795299</v>
      </c>
      <c r="AC17" s="2">
        <v>0.15078614055122852</v>
      </c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</row>
    <row r="18" spans="1:49" x14ac:dyDescent="0.35">
      <c r="A18" s="1"/>
      <c r="B18" s="1" t="s">
        <v>31</v>
      </c>
      <c r="C18" s="1"/>
      <c r="D18" s="38">
        <v>12894.1</v>
      </c>
      <c r="E18" s="2">
        <v>0.18264346918255692</v>
      </c>
      <c r="F18" s="1"/>
      <c r="G18" s="38">
        <v>4184.8</v>
      </c>
      <c r="H18" s="2">
        <v>0.20949944378146523</v>
      </c>
      <c r="I18" s="2"/>
      <c r="J18" s="38">
        <v>0</v>
      </c>
      <c r="K18" s="2">
        <v>0</v>
      </c>
      <c r="L18" s="1"/>
      <c r="M18" s="38">
        <v>17078.900000000001</v>
      </c>
      <c r="N18" s="2">
        <v>0.18911304716732213</v>
      </c>
      <c r="O18" s="1"/>
      <c r="P18" s="36">
        <v>207.1</v>
      </c>
      <c r="Q18" s="2">
        <v>0.13146883705686352</v>
      </c>
      <c r="R18" s="1"/>
      <c r="S18" s="36">
        <v>104.2</v>
      </c>
      <c r="T18" s="2">
        <v>6.4563905089731755E-2</v>
      </c>
      <c r="U18" s="1"/>
      <c r="V18" s="39">
        <v>163.90499040307103</v>
      </c>
      <c r="W18" s="2">
        <v>0.11699545840518821</v>
      </c>
      <c r="X18" s="1"/>
      <c r="Y18" s="2">
        <v>9.872862549727042E-2</v>
      </c>
      <c r="Z18" s="2">
        <v>-1.5219353508392208E-3</v>
      </c>
      <c r="AA18" s="1"/>
      <c r="AB18" s="2">
        <v>0.2575638473019341</v>
      </c>
      <c r="AC18" s="2">
        <v>0.11195510301704248</v>
      </c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</row>
    <row r="19" spans="1:49" x14ac:dyDescent="0.35">
      <c r="A19" s="1"/>
      <c r="B19" s="1" t="s">
        <v>34</v>
      </c>
      <c r="C19" s="1"/>
      <c r="D19" s="38">
        <v>9983</v>
      </c>
      <c r="E19" s="2">
        <v>2.7410334735558095E-3</v>
      </c>
      <c r="F19" s="1"/>
      <c r="G19" s="38">
        <v>573.1</v>
      </c>
      <c r="H19" s="2">
        <v>-0.13929637267256123</v>
      </c>
      <c r="I19" s="2"/>
      <c r="J19" s="38">
        <v>0</v>
      </c>
      <c r="K19" s="2">
        <v>0</v>
      </c>
      <c r="L19" s="1"/>
      <c r="M19" s="38">
        <v>10556.1</v>
      </c>
      <c r="N19" s="2">
        <v>-6.1625483715511686E-3</v>
      </c>
      <c r="O19" s="1"/>
      <c r="P19" s="36">
        <v>199.9</v>
      </c>
      <c r="Q19" s="2">
        <v>-3.5401604293560651E-2</v>
      </c>
      <c r="R19" s="1"/>
      <c r="S19" s="36">
        <v>105.5</v>
      </c>
      <c r="T19" s="2">
        <v>-6.3119559424409277E-2</v>
      </c>
      <c r="U19" s="1"/>
      <c r="V19" s="39">
        <v>100.05781990521328</v>
      </c>
      <c r="W19" s="2">
        <v>6.0794321864447776E-2</v>
      </c>
      <c r="X19" s="1"/>
      <c r="Y19" s="2">
        <v>0.10789014225674312</v>
      </c>
      <c r="Z19" s="2">
        <v>-4.0617707140400361E-2</v>
      </c>
      <c r="AA19" s="1"/>
      <c r="AB19" s="2">
        <v>0.17506783520612065</v>
      </c>
      <c r="AC19" s="2">
        <v>0.81027178425219515</v>
      </c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</row>
    <row r="20" spans="1:49" x14ac:dyDescent="0.35">
      <c r="A20" s="1"/>
      <c r="B20" s="1" t="s">
        <v>17</v>
      </c>
      <c r="C20" s="1"/>
      <c r="D20" s="38">
        <v>15397.2</v>
      </c>
      <c r="E20" s="2">
        <v>9.1862231837387398E-3</v>
      </c>
      <c r="F20" s="1"/>
      <c r="G20" s="38">
        <v>1882.4</v>
      </c>
      <c r="H20" s="2">
        <v>5.4101374513546574E-3</v>
      </c>
      <c r="I20" s="2"/>
      <c r="J20" s="38">
        <v>0</v>
      </c>
      <c r="K20" s="2">
        <v>0</v>
      </c>
      <c r="L20" s="1"/>
      <c r="M20" s="38">
        <v>17279.600000000002</v>
      </c>
      <c r="N20" s="2">
        <v>8.773496930733149E-3</v>
      </c>
      <c r="O20" s="1"/>
      <c r="P20" s="36">
        <v>269.39999999999998</v>
      </c>
      <c r="Q20" s="2">
        <v>3.8250334295436339E-2</v>
      </c>
      <c r="R20" s="1"/>
      <c r="S20" s="36">
        <v>126.4</v>
      </c>
      <c r="T20" s="2">
        <v>1.8007860318278501E-2</v>
      </c>
      <c r="U20" s="1"/>
      <c r="V20" s="39">
        <v>136.70569620253167</v>
      </c>
      <c r="W20" s="2">
        <v>-9.0710138374160421E-3</v>
      </c>
      <c r="X20" s="1"/>
      <c r="Y20" s="2">
        <v>9.6655674579889009E-2</v>
      </c>
      <c r="Z20" s="2">
        <v>-1.8063240959984572E-3</v>
      </c>
      <c r="AA20" s="1"/>
      <c r="AB20" s="2">
        <v>0.18345286545237016</v>
      </c>
      <c r="AC20" s="2">
        <v>-1.0479744685320092E-2</v>
      </c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</row>
    <row r="21" spans="1:49" ht="6" customHeight="1" x14ac:dyDescent="0.35">
      <c r="A21" s="1"/>
      <c r="B21" s="1"/>
      <c r="C21" s="1"/>
      <c r="D21" s="1"/>
      <c r="E21" s="2"/>
      <c r="F21" s="1"/>
      <c r="G21" s="1"/>
      <c r="H21" s="1"/>
      <c r="I21" s="1"/>
      <c r="J21" s="1"/>
      <c r="K21" s="1"/>
      <c r="L21" s="1"/>
      <c r="M21" s="1"/>
      <c r="N21" s="1"/>
      <c r="O21" s="1"/>
      <c r="P21" s="36"/>
      <c r="Q21" s="1"/>
      <c r="R21" s="1"/>
      <c r="S21" s="1"/>
      <c r="T21" s="1"/>
      <c r="U21" s="1"/>
      <c r="V21" s="39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</row>
    <row r="22" spans="1:49" x14ac:dyDescent="0.35">
      <c r="A22" s="1"/>
      <c r="B22" s="12" t="s">
        <v>18</v>
      </c>
      <c r="C22" s="1"/>
      <c r="D22" s="38">
        <v>50099.100000000006</v>
      </c>
      <c r="E22" s="2">
        <v>4.7186241772161797E-2</v>
      </c>
      <c r="F22" s="1"/>
      <c r="G22" s="38">
        <v>8919.4</v>
      </c>
      <c r="H22" s="2">
        <v>9.5157751699626036E-2</v>
      </c>
      <c r="I22" s="2"/>
      <c r="J22" s="38">
        <v>0</v>
      </c>
      <c r="K22" s="2">
        <v>0</v>
      </c>
      <c r="L22" s="1"/>
      <c r="M22" s="38">
        <v>59018.5</v>
      </c>
      <c r="N22" s="2">
        <v>5.4164736454000773E-2</v>
      </c>
      <c r="O22" s="1"/>
      <c r="P22" s="36">
        <v>869.19999999999993</v>
      </c>
      <c r="Q22" s="2">
        <v>2.778983163876414E-2</v>
      </c>
      <c r="R22" s="1"/>
      <c r="S22" s="36">
        <v>435.70000000000005</v>
      </c>
      <c r="T22" s="2">
        <v>-1.5718514852393062E-3</v>
      </c>
      <c r="U22" s="1"/>
      <c r="V22" s="39">
        <v>135.45673628643561</v>
      </c>
      <c r="W22" s="2">
        <v>5.5824335503914524E-2</v>
      </c>
      <c r="X22" s="1"/>
      <c r="Y22" s="2">
        <v>9.8355684606325697E-2</v>
      </c>
      <c r="Z22" s="2">
        <v>-8.6932593274202663E-4</v>
      </c>
      <c r="AA22" s="1"/>
      <c r="AB22" s="2">
        <v>0.20569380716652411</v>
      </c>
      <c r="AC22" s="2">
        <v>0.17790288344798189</v>
      </c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</row>
    <row r="23" spans="1:49" x14ac:dyDescent="0.35">
      <c r="A23" s="1"/>
      <c r="B23" s="1"/>
      <c r="C23" s="1"/>
      <c r="E23" s="2"/>
      <c r="F23" s="1"/>
      <c r="I23" s="1"/>
      <c r="L23" s="1"/>
      <c r="O23" s="1"/>
      <c r="R23" s="1"/>
      <c r="U23" s="1"/>
      <c r="X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</row>
    <row r="24" spans="1:49" x14ac:dyDescent="0.35">
      <c r="A24" s="1"/>
      <c r="B24" s="1"/>
      <c r="C24" s="1"/>
      <c r="E24" s="2"/>
      <c r="F24" s="1"/>
      <c r="I24" s="1"/>
      <c r="L24" s="1"/>
      <c r="O24" s="1"/>
      <c r="R24" s="1"/>
      <c r="U24" s="1"/>
      <c r="X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</row>
    <row r="25" spans="1:49" x14ac:dyDescent="0.35">
      <c r="A25" s="1"/>
      <c r="B25" s="1"/>
      <c r="C25" s="1"/>
      <c r="E25" s="2"/>
      <c r="F25" s="1"/>
      <c r="I25" s="1"/>
      <c r="L25" s="1"/>
      <c r="O25" s="1"/>
      <c r="R25" s="1"/>
      <c r="U25" s="1"/>
      <c r="X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</row>
    <row r="26" spans="1:49" ht="15" x14ac:dyDescent="0.4">
      <c r="A26" s="1"/>
      <c r="B26" s="11" t="s">
        <v>25</v>
      </c>
      <c r="C26" s="1"/>
      <c r="E26" s="2"/>
      <c r="F26" s="1"/>
      <c r="I26" s="1"/>
      <c r="L26" s="1"/>
      <c r="O26" s="1"/>
      <c r="R26" s="1"/>
      <c r="U26" s="1"/>
      <c r="X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</row>
    <row r="27" spans="1:49" x14ac:dyDescent="0.35">
      <c r="A27" s="1"/>
      <c r="B27" s="1"/>
      <c r="C27" s="1"/>
      <c r="E27" s="2"/>
      <c r="F27" s="1"/>
      <c r="I27" s="1"/>
      <c r="L27" s="1"/>
      <c r="O27" s="1"/>
      <c r="R27" s="1"/>
      <c r="U27" s="1"/>
      <c r="X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</row>
    <row r="28" spans="1:49" x14ac:dyDescent="0.35">
      <c r="A28" s="1"/>
      <c r="B28" s="37" t="s">
        <v>29</v>
      </c>
      <c r="C28" s="1"/>
      <c r="D28" s="38">
        <f>ROUND([1]HarMH!AA$323/1000,1)</f>
        <v>18798.8</v>
      </c>
      <c r="E28" s="2">
        <f>[1]HarMH!AL$323</f>
        <v>2.9321286713232864E-2</v>
      </c>
      <c r="F28" s="1"/>
      <c r="G28" s="38">
        <f>ROUND([1]HarMH!L$323/1000,1)</f>
        <v>3391.7</v>
      </c>
      <c r="H28" s="2">
        <f>[1]HarMH!AN$323</f>
        <v>-0.18001134833374266</v>
      </c>
      <c r="I28" s="2"/>
      <c r="J28" s="38">
        <f>ROUND([1]HarMH!Q$323/1000,1)</f>
        <v>0</v>
      </c>
      <c r="K28" s="2">
        <v>0</v>
      </c>
      <c r="L28" s="1"/>
      <c r="M28" s="38">
        <f>D28+G28+J28</f>
        <v>22190.5</v>
      </c>
      <c r="N28" s="2">
        <f>[1]HarMH!AO$323</f>
        <v>-9.3334421561084291E-3</v>
      </c>
      <c r="O28" s="1"/>
      <c r="P28" s="36">
        <f>ROUND([1]HarMH!C$323/1000,1)</f>
        <v>309.7</v>
      </c>
      <c r="Q28" s="2">
        <f>[1]HarMH!AP$323</f>
        <v>1.6655667950397524E-2</v>
      </c>
      <c r="R28" s="1"/>
      <c r="S28" s="36">
        <f>ROUND([1]HarMH!AC$323/1000,1)</f>
        <v>144.6</v>
      </c>
      <c r="T28" s="2">
        <f>[1]HarMH!AQ$323</f>
        <v>-4.9805810568373743E-2</v>
      </c>
      <c r="U28" s="1"/>
      <c r="V28" s="39">
        <f>M28/S28</f>
        <v>153.46127247579531</v>
      </c>
      <c r="W28" s="2">
        <f>[1]HarMH!AR$323</f>
        <v>4.2593786472715056E-2</v>
      </c>
      <c r="X28" s="1"/>
      <c r="Y28" s="2">
        <f>[1]HarMH!AF$323</f>
        <v>9.3431703251406484E-2</v>
      </c>
      <c r="Z28" s="2">
        <f>[1]HarMH!AS$323</f>
        <v>2.2735134167049198E-2</v>
      </c>
      <c r="AA28" s="1"/>
      <c r="AB28" s="2">
        <f>[1]HarMH!AH$323</f>
        <v>0.22173045370677816</v>
      </c>
      <c r="AC28" s="2">
        <f>[1]HarMH!AU$323</f>
        <v>-0.12013411639225324</v>
      </c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</row>
    <row r="29" spans="1:49" x14ac:dyDescent="0.35">
      <c r="A29" s="1"/>
      <c r="B29" s="1" t="s">
        <v>28</v>
      </c>
      <c r="C29" s="1"/>
      <c r="D29" s="38">
        <f>ROUND([1]RiverCity!AA$323/1000,1)</f>
        <v>20216.2</v>
      </c>
      <c r="E29" s="2">
        <f>[1]RiverCity!AL$323</f>
        <v>7.3086862848488421E-2</v>
      </c>
      <c r="F29" s="1"/>
      <c r="G29" s="38">
        <f>ROUND([1]RiverCity!L$323/1000,1)</f>
        <v>3209.2</v>
      </c>
      <c r="H29" s="2">
        <f>[1]RiverCity!AN$323</f>
        <v>-0.19085899337012902</v>
      </c>
      <c r="I29" s="2"/>
      <c r="J29" s="38">
        <f>ROUND([1]RiverCity!Q$323/1000,1)</f>
        <v>0</v>
      </c>
      <c r="K29" s="2">
        <v>-1</v>
      </c>
      <c r="L29" s="1"/>
      <c r="M29" s="38">
        <f>D29+G29+J29</f>
        <v>23425.4</v>
      </c>
      <c r="N29" s="2">
        <f>[1]RiverCity!AO$323</f>
        <v>2.4102648496325596E-2</v>
      </c>
      <c r="O29" s="1"/>
      <c r="P29" s="36">
        <f>ROUND([1]RiverCity!C$323/1000,1)</f>
        <v>332.4</v>
      </c>
      <c r="Q29" s="2">
        <f>[1]RiverCity!AP$323</f>
        <v>-5.4268969245213183E-2</v>
      </c>
      <c r="R29" s="1"/>
      <c r="S29" s="36">
        <f>ROUND([1]RiverCity!AC$323/1000,1)</f>
        <v>171.1</v>
      </c>
      <c r="T29" s="2">
        <f>[1]RiverCity!AQ$323</f>
        <v>-7.3199406213091511E-2</v>
      </c>
      <c r="U29" s="1"/>
      <c r="V29" s="39">
        <f>M29/S29</f>
        <v>136.91057860900059</v>
      </c>
      <c r="W29" s="2">
        <f>[1]RiverCity!AR$323</f>
        <v>0.10498704398951753</v>
      </c>
      <c r="X29" s="1"/>
      <c r="Y29" s="2">
        <f>[1]RiverCity!AF$323</f>
        <v>9.6691120112847806E-2</v>
      </c>
      <c r="Z29" s="2">
        <f>[1]RiverCity!AS$323</f>
        <v>5.0251859568191337E-2</v>
      </c>
      <c r="AA29" s="1"/>
      <c r="AB29" s="2">
        <f>[1]RiverCity!AH$323</f>
        <v>0.22025842225444969</v>
      </c>
      <c r="AC29" s="2">
        <f>[1]RiverCity!AU$323</f>
        <v>-0.21103060943915175</v>
      </c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</row>
    <row r="30" spans="1:49" x14ac:dyDescent="0.35">
      <c r="A30" s="1"/>
      <c r="B30" s="1" t="s">
        <v>35</v>
      </c>
      <c r="C30" s="1"/>
      <c r="D30" s="38">
        <f>ROUND([1]Lumiere!AA$323/1000,1)</f>
        <v>12564.6</v>
      </c>
      <c r="E30" s="2">
        <f>[1]Lumiere!AL$323</f>
        <v>0.14001406042196085</v>
      </c>
      <c r="F30" s="1"/>
      <c r="G30" s="38">
        <f>ROUND([1]Lumiere!L$323/1000,1)</f>
        <v>1829.6</v>
      </c>
      <c r="H30" s="2">
        <f>[1]Lumiere!AN$323</f>
        <v>0.3056943417608422</v>
      </c>
      <c r="I30" s="2"/>
      <c r="J30" s="38">
        <f>ROUND([1]Lumiere!Q$323/1000,1)</f>
        <v>0</v>
      </c>
      <c r="K30" s="2">
        <v>0</v>
      </c>
      <c r="L30" s="1"/>
      <c r="M30" s="38">
        <f>D30+G30+J30</f>
        <v>14394.2</v>
      </c>
      <c r="N30" s="2">
        <f>[1]Lumiere!AO$323</f>
        <v>0.15870281631061212</v>
      </c>
      <c r="O30" s="1"/>
      <c r="P30" s="36">
        <f>ROUND([1]Lumiere!C$323/1000,1)</f>
        <v>218.6</v>
      </c>
      <c r="Q30" s="2">
        <f>[1]Lumiere!AP$323</f>
        <v>0.16537280327589143</v>
      </c>
      <c r="R30" s="1"/>
      <c r="S30" s="36">
        <f>ROUND([1]Lumiere!AC$323/1000,1)</f>
        <v>119.6</v>
      </c>
      <c r="T30" s="2">
        <f>[1]Lumiere!AQ$323</f>
        <v>0.17051548005792783</v>
      </c>
      <c r="U30" s="1"/>
      <c r="V30" s="39">
        <f>M30/S30</f>
        <v>120.35284280936456</v>
      </c>
      <c r="W30" s="2">
        <f>[1]Lumiere!AR$323</f>
        <v>-1.0091847522367914E-2</v>
      </c>
      <c r="X30" s="1"/>
      <c r="Y30" s="2">
        <f>[1]Lumiere!AF$323</f>
        <v>0.10230679106800626</v>
      </c>
      <c r="Z30" s="2">
        <f>[1]Lumiere!AS$323</f>
        <v>-2.334260076467165E-2</v>
      </c>
      <c r="AA30" s="1"/>
      <c r="AB30" s="2">
        <f>[1]Lumiere!AH$323</f>
        <v>0.2092258403517499</v>
      </c>
      <c r="AC30" s="2">
        <f>[1]Lumiere!AU$323</f>
        <v>2.3231144125728242E-3</v>
      </c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</row>
    <row r="31" spans="1:49" x14ac:dyDescent="0.35">
      <c r="A31" s="1"/>
      <c r="B31" s="1" t="s">
        <v>19</v>
      </c>
      <c r="C31" s="1"/>
      <c r="D31" s="38">
        <f>ROUND([1]StatSC!AA$323/1000,1)</f>
        <v>21441.7</v>
      </c>
      <c r="E31" s="2">
        <f>[1]StatSC!AL$323</f>
        <v>7.4999404298132788E-3</v>
      </c>
      <c r="F31" s="1"/>
      <c r="G31" s="38">
        <f>ROUND([1]StatSC!L$323/1000,1)</f>
        <v>5802.7</v>
      </c>
      <c r="H31" s="2">
        <f>[1]StatSC!AN$323</f>
        <v>0.13686759804362292</v>
      </c>
      <c r="I31" s="2"/>
      <c r="J31" s="38">
        <f>ROUND([1]StatSC!Q$323/1000,1)</f>
        <v>0</v>
      </c>
      <c r="K31" s="2">
        <v>0</v>
      </c>
      <c r="L31" s="1"/>
      <c r="M31" s="38">
        <f>D31+G31+J31</f>
        <v>27244.400000000001</v>
      </c>
      <c r="N31" s="2">
        <f>[1]StatSC!AO$323</f>
        <v>3.2524843821439164E-2</v>
      </c>
      <c r="O31" s="1"/>
      <c r="P31" s="36">
        <f>ROUND([1]StatSC!C$323/1000,1)</f>
        <v>343.2</v>
      </c>
      <c r="Q31" s="2">
        <f>[1]StatSC!AP$323</f>
        <v>-8.7341037290348256E-3</v>
      </c>
      <c r="R31" s="1"/>
      <c r="S31" s="36">
        <f>ROUND([1]StatSC!AC$323/1000,1)</f>
        <v>168.6</v>
      </c>
      <c r="T31" s="2">
        <f>[1]StatSC!AQ$323</f>
        <v>-1.1213813165673492E-2</v>
      </c>
      <c r="U31" s="1"/>
      <c r="V31" s="39">
        <f>M31/S31</f>
        <v>161.59193357058126</v>
      </c>
      <c r="W31" s="2">
        <f>[1]StatSC!AR$323</f>
        <v>4.4234696610341517E-2</v>
      </c>
      <c r="X31" s="1"/>
      <c r="Y31" s="2">
        <f>[1]StatSC!AF$323</f>
        <v>8.9497328670650605E-2</v>
      </c>
      <c r="Z31" s="2">
        <f>[1]StatSC!AS$323</f>
        <v>-1.637765927126511E-2</v>
      </c>
      <c r="AA31" s="1"/>
      <c r="AB31" s="2">
        <f>[1]StatSC!AH$323</f>
        <v>0.25695082274421177</v>
      </c>
      <c r="AC31" s="2">
        <f>[1]StatSC!AU$323</f>
        <v>0.11675085859609191</v>
      </c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</row>
    <row r="32" spans="1:49" ht="6" customHeight="1" x14ac:dyDescent="0.35">
      <c r="A32" s="1"/>
      <c r="B32" s="1"/>
      <c r="C32" s="1"/>
      <c r="D32" s="1"/>
      <c r="E32" s="2"/>
      <c r="F32" s="1"/>
      <c r="G32" s="1"/>
      <c r="H32" s="1"/>
      <c r="I32" s="1"/>
      <c r="J32" s="1"/>
      <c r="K32" s="1"/>
      <c r="L32" s="1"/>
      <c r="M32" s="1"/>
      <c r="N32" s="1"/>
      <c r="O32" s="1"/>
      <c r="P32" s="36"/>
      <c r="Q32" s="1"/>
      <c r="R32" s="1"/>
      <c r="S32" s="36"/>
      <c r="T32" s="1"/>
      <c r="U32" s="1"/>
      <c r="V32" s="39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</row>
    <row r="33" spans="1:49" x14ac:dyDescent="0.35">
      <c r="A33" s="1"/>
      <c r="B33" s="1" t="s">
        <v>18</v>
      </c>
      <c r="C33" s="1"/>
      <c r="D33" s="38">
        <f>SUM(D28:D32)</f>
        <v>73021.3</v>
      </c>
      <c r="E33" s="2">
        <f>[1]TotStl!AL$323</f>
        <v>5.208737672072683E-2</v>
      </c>
      <c r="F33" s="1"/>
      <c r="G33" s="38">
        <f>SUM(G28:G32)</f>
        <v>14233.2</v>
      </c>
      <c r="H33" s="2">
        <f>[1]TotStl!AN$323</f>
        <v>-2.5642741215644249E-2</v>
      </c>
      <c r="I33" s="2"/>
      <c r="J33" s="38">
        <f>SUM(J28:J32)</f>
        <v>0</v>
      </c>
      <c r="K33" s="2">
        <v>-1</v>
      </c>
      <c r="L33" s="1"/>
      <c r="M33" s="38">
        <f>SUM(M28:M32)</f>
        <v>87254.5</v>
      </c>
      <c r="N33" s="2">
        <f>[1]TotStl!AO$323</f>
        <v>3.7724731515489607E-2</v>
      </c>
      <c r="O33" s="1"/>
      <c r="P33" s="36">
        <f>SUM(P28:P32)</f>
        <v>1203.8999999999999</v>
      </c>
      <c r="Q33" s="2">
        <f>[1]TotStl!AP$323</f>
        <v>1.1757764831256345E-2</v>
      </c>
      <c r="R33" s="1"/>
      <c r="S33" s="36">
        <f>SUM(S28:S32)</f>
        <v>603.9</v>
      </c>
      <c r="T33" s="2">
        <f>[1]TotStl!AQ$323</f>
        <v>-9.1492479272260452E-3</v>
      </c>
      <c r="U33" s="1"/>
      <c r="V33" s="39">
        <f>M33/S33</f>
        <v>144.48501407517801</v>
      </c>
      <c r="W33" s="2">
        <f>[1]TotStl!AR$323</f>
        <v>4.730680109457408E-2</v>
      </c>
      <c r="X33" s="1"/>
      <c r="Y33" s="2">
        <f>[1]TotStl!AF$323</f>
        <v>9.4504422337016405E-2</v>
      </c>
      <c r="Z33" s="2">
        <f>[1]TotStl!AS$323</f>
        <v>1.2583002466470816E-2</v>
      </c>
      <c r="AA33" s="1"/>
      <c r="AB33" s="2">
        <f>[1]TotStl!AH$323</f>
        <v>0.23259072179835977</v>
      </c>
      <c r="AC33" s="2">
        <f>[1]TotStl!AU$323</f>
        <v>-5.2355455743413049E-2</v>
      </c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</row>
    <row r="34" spans="1:49" x14ac:dyDescent="0.35">
      <c r="A34" s="1"/>
      <c r="B34" s="1"/>
      <c r="C34" s="1"/>
      <c r="E34" s="2"/>
      <c r="F34" s="1"/>
      <c r="I34" s="1"/>
      <c r="L34" s="1"/>
      <c r="O34" s="1"/>
      <c r="R34" s="1"/>
      <c r="U34" s="1"/>
      <c r="X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</row>
    <row r="35" spans="1:49" x14ac:dyDescent="0.35">
      <c r="A35" s="1"/>
      <c r="B35" s="1"/>
      <c r="C35" s="1"/>
      <c r="E35" s="2"/>
      <c r="F35" s="1"/>
      <c r="I35" s="1"/>
      <c r="L35" s="1"/>
      <c r="O35" s="1"/>
      <c r="R35" s="1"/>
      <c r="U35" s="1"/>
      <c r="X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</row>
    <row r="36" spans="1:49" x14ac:dyDescent="0.35">
      <c r="A36" s="1"/>
      <c r="B36" s="1"/>
      <c r="C36" s="1"/>
      <c r="E36" s="2"/>
      <c r="F36" s="1"/>
      <c r="I36" s="1"/>
      <c r="L36" s="1"/>
      <c r="O36" s="1"/>
      <c r="R36" s="1"/>
      <c r="U36" s="1"/>
      <c r="X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</row>
    <row r="37" spans="1:49" ht="15" x14ac:dyDescent="0.4">
      <c r="A37" s="1"/>
      <c r="B37" s="11" t="s">
        <v>26</v>
      </c>
      <c r="C37" s="1"/>
      <c r="E37" s="2"/>
      <c r="F37" s="1"/>
      <c r="I37" s="1"/>
      <c r="L37" s="1"/>
      <c r="O37" s="1"/>
      <c r="R37" s="1"/>
      <c r="U37" s="1"/>
      <c r="X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</row>
    <row r="38" spans="1:49" x14ac:dyDescent="0.35">
      <c r="A38" s="1"/>
      <c r="B38" s="1"/>
      <c r="C38" s="1"/>
      <c r="E38" s="2"/>
      <c r="F38" s="1"/>
      <c r="I38" s="1"/>
      <c r="L38" s="1"/>
      <c r="O38" s="1"/>
      <c r="R38" s="1"/>
      <c r="U38" s="1"/>
      <c r="X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</row>
    <row r="39" spans="1:49" x14ac:dyDescent="0.35">
      <c r="A39" s="1"/>
      <c r="B39" s="1" t="s">
        <v>32</v>
      </c>
      <c r="C39" s="1"/>
      <c r="D39" s="38">
        <v>4948.8</v>
      </c>
      <c r="E39" s="2">
        <v>0.12272393196073161</v>
      </c>
      <c r="F39" s="1"/>
      <c r="G39" s="38">
        <v>326.5</v>
      </c>
      <c r="H39" s="2">
        <v>-0.21404309917335473</v>
      </c>
      <c r="I39" s="2"/>
      <c r="J39" s="38">
        <v>0</v>
      </c>
      <c r="K39" s="2">
        <v>0</v>
      </c>
      <c r="L39" s="1"/>
      <c r="M39" s="38">
        <v>5275.3</v>
      </c>
      <c r="N39" s="2">
        <v>9.3719297338829444E-2</v>
      </c>
      <c r="O39" s="1"/>
      <c r="P39" s="36">
        <v>74.599999999999994</v>
      </c>
      <c r="Q39" s="2">
        <v>0.13586584009870073</v>
      </c>
      <c r="R39" s="1"/>
      <c r="S39" s="36">
        <v>30.5</v>
      </c>
      <c r="T39" s="2">
        <v>9.3137430567998614E-2</v>
      </c>
      <c r="U39" s="1"/>
      <c r="V39" s="39">
        <v>172.96065573770491</v>
      </c>
      <c r="W39" s="2">
        <v>5.3229059271031609E-4</v>
      </c>
      <c r="X39" s="1"/>
      <c r="Y39" s="2">
        <v>0.10444034441785087</v>
      </c>
      <c r="Z39" s="2">
        <v>4.9286828345505018E-3</v>
      </c>
      <c r="AA39" s="1"/>
      <c r="AB39" s="2">
        <v>0.25071067229368621</v>
      </c>
      <c r="AC39" s="2">
        <v>-2.7027931494042701E-2</v>
      </c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</row>
    <row r="40" spans="1:49" x14ac:dyDescent="0.35">
      <c r="A40" s="1"/>
      <c r="B40" s="1" t="s">
        <v>20</v>
      </c>
      <c r="C40" s="1"/>
      <c r="D40" s="38">
        <v>3991.8</v>
      </c>
      <c r="E40" s="2">
        <v>7.6536611551894174E-2</v>
      </c>
      <c r="F40" s="1"/>
      <c r="G40" s="38">
        <v>80.8</v>
      </c>
      <c r="H40" s="2">
        <v>-0.22299783992341105</v>
      </c>
      <c r="I40" s="2"/>
      <c r="J40" s="38">
        <v>19.2</v>
      </c>
      <c r="K40" s="2">
        <v>-0.58948996348842009</v>
      </c>
      <c r="L40" s="1"/>
      <c r="M40" s="38">
        <v>4091.8</v>
      </c>
      <c r="N40" s="2">
        <v>6.8369805984717313E-2</v>
      </c>
      <c r="O40" s="1"/>
      <c r="P40" s="36">
        <v>60.4</v>
      </c>
      <c r="Q40" s="2">
        <v>8.383713550886851E-3</v>
      </c>
      <c r="R40" s="1"/>
      <c r="S40" s="36">
        <v>33</v>
      </c>
      <c r="T40" s="2">
        <v>1.9513400024700589E-2</v>
      </c>
      <c r="U40" s="1"/>
      <c r="V40" s="39">
        <v>123.9939393939394</v>
      </c>
      <c r="W40" s="2">
        <v>4.792129849282345E-2</v>
      </c>
      <c r="X40" s="1"/>
      <c r="Y40" s="2">
        <v>0.107438674789267</v>
      </c>
      <c r="Z40" s="2">
        <v>1.9660005189794161E-2</v>
      </c>
      <c r="AA40" s="1"/>
      <c r="AB40" s="2">
        <v>0.22794696715226478</v>
      </c>
      <c r="AC40" s="2">
        <v>0.15130309252895091</v>
      </c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</row>
    <row r="41" spans="1:49" x14ac:dyDescent="0.35">
      <c r="A41" s="1"/>
      <c r="B41" s="1" t="s">
        <v>21</v>
      </c>
      <c r="C41" s="1"/>
      <c r="D41" s="38">
        <v>2938.2</v>
      </c>
      <c r="E41" s="2">
        <v>0.16144872261702159</v>
      </c>
      <c r="F41" s="1"/>
      <c r="G41" s="38">
        <v>0</v>
      </c>
      <c r="H41" s="2">
        <v>0</v>
      </c>
      <c r="I41" s="2"/>
      <c r="J41" s="38">
        <v>0</v>
      </c>
      <c r="K41" s="2">
        <v>0</v>
      </c>
      <c r="L41" s="1"/>
      <c r="M41" s="38">
        <v>2938.2</v>
      </c>
      <c r="N41" s="2">
        <v>0.16144872261702159</v>
      </c>
      <c r="O41" s="1"/>
      <c r="P41" s="36">
        <v>36.6</v>
      </c>
      <c r="Q41" s="2">
        <v>6.8404478656403089E-2</v>
      </c>
      <c r="R41" s="1"/>
      <c r="S41" s="36">
        <v>17.5</v>
      </c>
      <c r="T41" s="2">
        <v>8.3817889397501011E-2</v>
      </c>
      <c r="U41" s="1"/>
      <c r="V41" s="39">
        <v>167.89714285714285</v>
      </c>
      <c r="W41" s="2">
        <v>7.1627193072699491E-2</v>
      </c>
      <c r="X41" s="1"/>
      <c r="Y41" s="2">
        <v>0.11298483685490256</v>
      </c>
      <c r="Z41" s="2">
        <v>5.4907908281517814E-2</v>
      </c>
      <c r="AA41" s="1"/>
      <c r="AB41" s="2">
        <v>0</v>
      </c>
      <c r="AC41" s="2">
        <v>0</v>
      </c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</row>
    <row r="42" spans="1:49" x14ac:dyDescent="0.35">
      <c r="A42" s="1"/>
      <c r="B42" s="1" t="s">
        <v>27</v>
      </c>
      <c r="C42" s="1"/>
      <c r="D42" s="38">
        <v>6978</v>
      </c>
      <c r="E42" s="2">
        <v>5.3092020377361937E-2</v>
      </c>
      <c r="F42" s="1"/>
      <c r="G42" s="38">
        <v>799.1</v>
      </c>
      <c r="H42" s="2">
        <v>8.993433777173987E-2</v>
      </c>
      <c r="I42" s="2"/>
      <c r="J42" s="38">
        <v>0</v>
      </c>
      <c r="K42" s="2">
        <v>0</v>
      </c>
      <c r="L42" s="1"/>
      <c r="M42" s="38">
        <v>7777.1</v>
      </c>
      <c r="N42" s="2">
        <v>5.67623142505842E-2</v>
      </c>
      <c r="O42" s="1"/>
      <c r="P42" s="36">
        <v>98.9</v>
      </c>
      <c r="Q42" s="2">
        <v>2.2263105672234218E-2</v>
      </c>
      <c r="R42" s="1"/>
      <c r="S42" s="36">
        <v>50.7</v>
      </c>
      <c r="T42" s="2">
        <v>3.2332281380433647E-2</v>
      </c>
      <c r="U42" s="1"/>
      <c r="V42" s="39">
        <v>153.39447731755425</v>
      </c>
      <c r="W42" s="2">
        <v>2.3664892894255329E-2</v>
      </c>
      <c r="X42" s="1"/>
      <c r="Y42" s="2">
        <v>9.7462251510061229E-2</v>
      </c>
      <c r="Z42" s="2">
        <v>-1.9898909735735382E-2</v>
      </c>
      <c r="AA42" s="1"/>
      <c r="AB42" s="2">
        <v>0.24742590128676295</v>
      </c>
      <c r="AC42" s="2">
        <v>-0.16182622301821503</v>
      </c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</row>
    <row r="43" spans="1:49" x14ac:dyDescent="0.35">
      <c r="A43" s="1"/>
      <c r="B43" s="1" t="s">
        <v>33</v>
      </c>
      <c r="C43" s="1"/>
      <c r="D43" s="38">
        <v>5234.8</v>
      </c>
      <c r="E43" s="2">
        <v>-1.6350010783530711E-2</v>
      </c>
      <c r="F43" s="1"/>
      <c r="G43" s="38">
        <v>846.6</v>
      </c>
      <c r="H43" s="2">
        <v>3.7809300341296925E-2</v>
      </c>
      <c r="I43" s="2"/>
      <c r="J43" s="38">
        <v>0</v>
      </c>
      <c r="K43" s="2">
        <v>0</v>
      </c>
      <c r="L43" s="1"/>
      <c r="M43" s="38">
        <v>6081.4000000000005</v>
      </c>
      <c r="N43" s="2">
        <v>-9.1519373021117234E-3</v>
      </c>
      <c r="O43" s="1"/>
      <c r="P43" s="36">
        <v>102.4</v>
      </c>
      <c r="Q43" s="2">
        <v>5.3304245816954365E-2</v>
      </c>
      <c r="R43" s="1"/>
      <c r="S43" s="36">
        <v>49.9</v>
      </c>
      <c r="T43" s="2">
        <v>5.185872821638049E-2</v>
      </c>
      <c r="U43" s="1"/>
      <c r="V43" s="39">
        <v>121.87174348697397</v>
      </c>
      <c r="W43" s="2">
        <v>-5.8002718313653112E-2</v>
      </c>
      <c r="X43" s="1"/>
      <c r="Y43" s="2">
        <v>9.8300215547915001E-2</v>
      </c>
      <c r="Z43" s="2">
        <v>-6.1684937761195435E-2</v>
      </c>
      <c r="AA43" s="1"/>
      <c r="AB43" s="2">
        <v>0.23930083344357719</v>
      </c>
      <c r="AC43" s="2">
        <v>-1.9563381922655942E-2</v>
      </c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</row>
    <row r="44" spans="1:49" x14ac:dyDescent="0.35">
      <c r="A44" s="1"/>
      <c r="B44" s="1"/>
      <c r="C44" s="1"/>
      <c r="E44" s="2"/>
      <c r="F44" s="1"/>
      <c r="I44" s="1"/>
      <c r="L44" s="1"/>
      <c r="O44" s="1"/>
      <c r="R44" s="1"/>
      <c r="U44" s="1"/>
      <c r="X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</row>
    <row r="45" spans="1:49" x14ac:dyDescent="0.35">
      <c r="A45" s="1"/>
      <c r="B45" s="1"/>
      <c r="C45" s="1"/>
      <c r="E45" s="2"/>
      <c r="F45" s="1"/>
      <c r="I45" s="1"/>
      <c r="L45" s="1"/>
      <c r="O45" s="1"/>
      <c r="R45" s="1"/>
      <c r="U45" s="1"/>
      <c r="X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</row>
    <row r="46" spans="1:49" x14ac:dyDescent="0.35">
      <c r="A46" s="1"/>
      <c r="B46" s="1"/>
      <c r="C46" s="1"/>
      <c r="E46" s="2"/>
      <c r="F46" s="1"/>
      <c r="I46" s="1"/>
      <c r="L46" s="1"/>
      <c r="O46" s="1"/>
      <c r="R46" s="1"/>
      <c r="U46" s="1"/>
      <c r="X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</row>
    <row r="47" spans="1:49" ht="15" x14ac:dyDescent="0.4">
      <c r="A47" s="1"/>
      <c r="B47" s="13" t="s">
        <v>22</v>
      </c>
      <c r="C47" s="13"/>
      <c r="D47" s="40">
        <v>147212</v>
      </c>
      <c r="E47" s="41">
        <v>5.2706922255362443E-2</v>
      </c>
      <c r="F47" s="6"/>
      <c r="G47" s="40">
        <v>25205.599999999995</v>
      </c>
      <c r="H47" s="41">
        <v>1.5515442788345712E-2</v>
      </c>
      <c r="I47" s="41"/>
      <c r="J47" s="40">
        <v>19.2</v>
      </c>
      <c r="K47" s="41">
        <v>-0.83367709220312569</v>
      </c>
      <c r="L47" s="6"/>
      <c r="M47" s="40">
        <v>172436.8</v>
      </c>
      <c r="N47" s="41">
        <v>4.6484329046886375E-2</v>
      </c>
      <c r="O47" s="6"/>
      <c r="P47" s="42">
        <v>2446</v>
      </c>
      <c r="Q47" s="41">
        <v>2.3686358214577208E-2</v>
      </c>
      <c r="R47" s="6"/>
      <c r="S47" s="42">
        <v>1221.2</v>
      </c>
      <c r="T47" s="41">
        <v>1.9444574348421728E-3</v>
      </c>
      <c r="U47" s="6"/>
      <c r="V47" s="43">
        <v>141.20275139207337</v>
      </c>
      <c r="W47" s="41">
        <v>4.4453433802183362E-2</v>
      </c>
      <c r="X47" s="6"/>
      <c r="Y47" s="41">
        <v>9.70136296473008E-2</v>
      </c>
      <c r="Z47" s="41">
        <v>4.7524185348830628E-3</v>
      </c>
      <c r="AA47" s="6"/>
      <c r="AB47" s="41">
        <v>0.22309604500897273</v>
      </c>
      <c r="AC47" s="41">
        <v>2.5740253832752469E-2</v>
      </c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</row>
    <row r="48" spans="1:49" x14ac:dyDescent="0.35">
      <c r="A48" s="1"/>
      <c r="B48" s="1"/>
      <c r="C48" s="1"/>
      <c r="E48" s="2"/>
      <c r="F48" s="1"/>
      <c r="I48" s="1"/>
      <c r="L48" s="1"/>
      <c r="O48" s="1"/>
      <c r="R48" s="1"/>
      <c r="U48" s="1"/>
      <c r="X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</row>
    <row r="49" spans="1:49" ht="15" x14ac:dyDescent="0.4">
      <c r="A49" s="1"/>
      <c r="B49" s="13" t="s">
        <v>23</v>
      </c>
      <c r="C49" s="1"/>
      <c r="E49" s="2"/>
      <c r="F49" s="1"/>
      <c r="I49" s="1"/>
      <c r="L49" s="1"/>
      <c r="O49" s="1"/>
      <c r="R49" s="1"/>
      <c r="U49" s="1"/>
      <c r="X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</row>
    <row r="50" spans="1:49" ht="15" x14ac:dyDescent="0.4">
      <c r="A50" s="1"/>
      <c r="B50" s="6"/>
      <c r="C50" s="1"/>
      <c r="E50" s="2"/>
      <c r="F50" s="1"/>
      <c r="I50" s="1"/>
      <c r="L50" s="1"/>
      <c r="O50" s="1"/>
      <c r="R50" s="1"/>
      <c r="U50" s="1"/>
      <c r="X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</row>
    <row r="51" spans="1:49" x14ac:dyDescent="0.35">
      <c r="A51" s="1"/>
      <c r="B51" s="1"/>
      <c r="C51" s="1"/>
      <c r="E51" s="2"/>
      <c r="F51" s="1"/>
      <c r="I51" s="1"/>
      <c r="L51" s="1"/>
      <c r="O51" s="1"/>
      <c r="R51" s="1"/>
      <c r="U51" s="1"/>
      <c r="X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</row>
    <row r="52" spans="1:49" x14ac:dyDescent="0.35">
      <c r="A52" s="1"/>
      <c r="B52" s="1"/>
      <c r="C52" s="1"/>
      <c r="E52" s="2"/>
      <c r="F52" s="1"/>
      <c r="I52" s="1"/>
      <c r="L52" s="1"/>
      <c r="O52" s="1"/>
      <c r="R52" s="1"/>
      <c r="U52" s="1"/>
      <c r="X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</row>
    <row r="53" spans="1:49" x14ac:dyDescent="0.35">
      <c r="A53" s="1"/>
      <c r="B53" s="1"/>
      <c r="C53" s="1"/>
      <c r="E53" s="2"/>
      <c r="F53" s="1"/>
      <c r="I53" s="1"/>
      <c r="L53" s="1"/>
      <c r="O53" s="1"/>
      <c r="R53" s="1"/>
      <c r="U53" s="1"/>
      <c r="X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</row>
    <row r="54" spans="1:49" x14ac:dyDescent="0.35">
      <c r="A54" s="1"/>
      <c r="B54" s="1"/>
      <c r="C54" s="1"/>
      <c r="E54" s="2"/>
      <c r="F54" s="1"/>
      <c r="I54" s="1"/>
      <c r="L54" s="1"/>
      <c r="O54" s="1"/>
      <c r="R54" s="1"/>
      <c r="U54" s="1"/>
      <c r="X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</row>
    <row r="55" spans="1:49" x14ac:dyDescent="0.35">
      <c r="A55" s="1"/>
      <c r="B55" s="1"/>
      <c r="C55" s="1"/>
      <c r="E55" s="2"/>
      <c r="F55" s="1"/>
      <c r="I55" s="1"/>
      <c r="L55" s="1"/>
      <c r="O55" s="1"/>
      <c r="R55" s="1"/>
      <c r="U55" s="1"/>
      <c r="X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</row>
  </sheetData>
  <phoneticPr fontId="0" type="noConversion"/>
  <printOptions horizontalCentered="1"/>
  <pageMargins left="0.5" right="0.5" top="0.75" bottom="0.5" header="0.5" footer="0.5"/>
  <pageSetup scale="5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6AE31-8E11-4228-9684-E5D19C3F7F84}">
  <dimension ref="A1"/>
  <sheetViews>
    <sheetView workbookViewId="0"/>
  </sheetViews>
  <sheetFormatPr defaultRowHeight="12.75" x14ac:dyDescent="0.3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79978-20A9-4B9E-96D7-09A8B5F841C7}">
  <dimension ref="A1"/>
  <sheetViews>
    <sheetView workbookViewId="0"/>
  </sheetViews>
  <sheetFormatPr defaultRowHeight="12.75" x14ac:dyDescent="0.3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Customer</dc:creator>
  <cp:lastModifiedBy>Ryan Myers</cp:lastModifiedBy>
  <cp:lastPrinted>2026-01-08T19:56:16Z</cp:lastPrinted>
  <dcterms:created xsi:type="dcterms:W3CDTF">2001-11-06T09:34:40Z</dcterms:created>
  <dcterms:modified xsi:type="dcterms:W3CDTF">2026-01-08T20:51:52Z</dcterms:modified>
</cp:coreProperties>
</file>