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ogamingcomm-my.sharepoint.com/personal/george_wyss_mgc_dps_mo_gov/Documents/Desktop/Nov financials/"/>
    </mc:Choice>
  </mc:AlternateContent>
  <xr:revisionPtr revIDLastSave="6" documentId="8_{BEBBBA68-FD17-49B6-A3AB-6657CD8EC17A}" xr6:coauthVersionLast="47" xr6:coauthVersionMax="47" xr10:uidLastSave="{04A9D10F-F193-4DD5-8FC6-F8A81E0411B3}"/>
  <bookViews>
    <workbookView xWindow="38280" yWindow="-120" windowWidth="29040" windowHeight="15720" tabRatio="790" activeTab="9" xr2:uid="{A9F473D0-2E37-4DBF-AD08-F7AEC5379CD8}"/>
  </bookViews>
  <sheets>
    <sheet name="ARG" sheetId="1" r:id="rId1"/>
    <sheet name="CARUTHERSVILLE" sheetId="2" r:id="rId2"/>
    <sheet name="HOLLYWOOD" sheetId="3" r:id="rId3"/>
    <sheet name="HARKC" sheetId="4" r:id="rId4"/>
    <sheet name="BALLYSKC" sheetId="5" r:id="rId5"/>
    <sheet name="AMERKC" sheetId="6" r:id="rId6"/>
    <sheet name="LAGRANGE" sheetId="7" r:id="rId7"/>
    <sheet name="AMERSC" sheetId="8" r:id="rId8"/>
    <sheet name="RIVERCITY" sheetId="9" r:id="rId9"/>
    <sheet name="HORSESHOE" sheetId="10" r:id="rId10"/>
    <sheet name="ISLEBV" sheetId="11" r:id="rId11"/>
    <sheet name="STJO" sheetId="12" r:id="rId12"/>
    <sheet name="CAPE" sheetId="14" r:id="rId13"/>
    <sheet name="STATE TOTALS" sheetId="13" r:id="rId14"/>
  </sheets>
  <definedNames>
    <definedName name="_xlnm.Print_Area" localSheetId="13">'STATE TOTALS'!$A$1:$C$23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14" l="1"/>
  <c r="G61" i="14"/>
  <c r="E61" i="14"/>
  <c r="D61" i="14"/>
  <c r="G55" i="14"/>
  <c r="G54" i="14"/>
  <c r="G52" i="14"/>
  <c r="G51" i="14"/>
  <c r="G50" i="14"/>
  <c r="G48" i="14"/>
  <c r="G47" i="14"/>
  <c r="G46" i="14"/>
  <c r="G44" i="14"/>
  <c r="F39" i="14"/>
  <c r="G39" i="14"/>
  <c r="E39" i="14"/>
  <c r="D39" i="14"/>
  <c r="G34" i="14"/>
  <c r="G30" i="14"/>
  <c r="G29" i="14"/>
  <c r="G26" i="14"/>
  <c r="G24" i="14"/>
  <c r="G19" i="14"/>
  <c r="G15" i="14"/>
  <c r="F60" i="10"/>
  <c r="F62" i="10"/>
  <c r="E60" i="10"/>
  <c r="D60" i="10"/>
  <c r="G54" i="10"/>
  <c r="G53" i="10"/>
  <c r="G52" i="10"/>
  <c r="G50" i="10"/>
  <c r="G49" i="10"/>
  <c r="G48" i="10"/>
  <c r="G47" i="10"/>
  <c r="G46" i="10"/>
  <c r="G45" i="10"/>
  <c r="G44" i="10"/>
  <c r="G39" i="10"/>
  <c r="F39" i="10"/>
  <c r="E39" i="10"/>
  <c r="D39" i="10"/>
  <c r="G34" i="10"/>
  <c r="G33" i="10"/>
  <c r="G29" i="10"/>
  <c r="G28" i="10"/>
  <c r="G26" i="10"/>
  <c r="G25" i="10"/>
  <c r="G20" i="10"/>
  <c r="G19" i="10"/>
  <c r="G16" i="10"/>
  <c r="G15" i="10"/>
  <c r="G10" i="10"/>
  <c r="F62" i="7"/>
  <c r="G60" i="7"/>
  <c r="F60" i="7"/>
  <c r="E60" i="7"/>
  <c r="D60" i="7"/>
  <c r="G54" i="7"/>
  <c r="G50" i="7"/>
  <c r="G48" i="7"/>
  <c r="G47" i="7"/>
  <c r="G46" i="7"/>
  <c r="G44" i="7"/>
  <c r="F73" i="12"/>
  <c r="F75" i="12"/>
  <c r="E73" i="12"/>
  <c r="D73" i="12"/>
  <c r="G67" i="12"/>
  <c r="G66" i="12"/>
  <c r="G62" i="12"/>
  <c r="G60" i="12"/>
  <c r="G59" i="12"/>
  <c r="G58" i="12"/>
  <c r="G56" i="12"/>
  <c r="F51" i="12"/>
  <c r="E51" i="12"/>
  <c r="B12" i="13"/>
  <c r="B14" i="13"/>
  <c r="D51" i="12"/>
  <c r="B11" i="13"/>
  <c r="G45" i="12"/>
  <c r="F39" i="12"/>
  <c r="G39" i="12"/>
  <c r="E39" i="12"/>
  <c r="D39" i="12"/>
  <c r="G30" i="12"/>
  <c r="G21" i="12"/>
  <c r="G12" i="12"/>
  <c r="F61" i="9"/>
  <c r="F63" i="9"/>
  <c r="E61" i="9"/>
  <c r="D61" i="9"/>
  <c r="G55" i="9"/>
  <c r="G54" i="9"/>
  <c r="G52" i="9"/>
  <c r="G51" i="9"/>
  <c r="G50" i="9"/>
  <c r="G48" i="9"/>
  <c r="G47" i="9"/>
  <c r="G46" i="9"/>
  <c r="G45" i="9"/>
  <c r="G44" i="9"/>
  <c r="F39" i="9"/>
  <c r="G39" i="9"/>
  <c r="E39" i="9"/>
  <c r="D39" i="9"/>
  <c r="G34" i="9"/>
  <c r="G32" i="9"/>
  <c r="G31" i="9"/>
  <c r="G29" i="9"/>
  <c r="G25" i="9"/>
  <c r="G24" i="9"/>
  <c r="G23" i="9"/>
  <c r="G20" i="9"/>
  <c r="G18" i="9"/>
  <c r="G17" i="9"/>
  <c r="G16" i="9"/>
  <c r="G14" i="9"/>
  <c r="G13" i="9"/>
  <c r="F62" i="6"/>
  <c r="G62" i="6"/>
  <c r="E62" i="6"/>
  <c r="D62" i="6"/>
  <c r="G55" i="6"/>
  <c r="G54" i="6"/>
  <c r="G53" i="6"/>
  <c r="G52" i="6"/>
  <c r="G51" i="6"/>
  <c r="G50" i="6"/>
  <c r="G48" i="6"/>
  <c r="G46" i="6"/>
  <c r="G45" i="6"/>
  <c r="G44" i="6"/>
  <c r="F39" i="6"/>
  <c r="G39" i="6"/>
  <c r="E39" i="6"/>
  <c r="D39" i="6"/>
  <c r="G34" i="6"/>
  <c r="G33" i="6"/>
  <c r="G32" i="6"/>
  <c r="G31" i="6"/>
  <c r="G30" i="6"/>
  <c r="G29" i="6"/>
  <c r="G28" i="6"/>
  <c r="G25" i="6"/>
  <c r="G22" i="6"/>
  <c r="G20" i="6"/>
  <c r="G19" i="6"/>
  <c r="G18" i="6"/>
  <c r="G16" i="6"/>
  <c r="G15" i="6"/>
  <c r="G14" i="6"/>
  <c r="G13" i="6"/>
  <c r="G11" i="6"/>
  <c r="F62" i="5"/>
  <c r="F64" i="5"/>
  <c r="E62" i="5"/>
  <c r="D62" i="5"/>
  <c r="G56" i="5"/>
  <c r="G54" i="5"/>
  <c r="G50" i="5"/>
  <c r="G48" i="5"/>
  <c r="G46" i="5"/>
  <c r="G44" i="5"/>
  <c r="F39" i="5"/>
  <c r="G39" i="5"/>
  <c r="E39" i="5"/>
  <c r="D39" i="5"/>
  <c r="G25" i="5"/>
  <c r="G24" i="5"/>
  <c r="G23" i="5"/>
  <c r="G18" i="5"/>
  <c r="G17" i="5"/>
  <c r="G14" i="5"/>
  <c r="G12" i="5"/>
  <c r="G10" i="5"/>
  <c r="G62" i="4"/>
  <c r="F62" i="4"/>
  <c r="E62" i="4"/>
  <c r="D62" i="4"/>
  <c r="G56" i="4"/>
  <c r="G54" i="4"/>
  <c r="G53" i="4"/>
  <c r="G52" i="4"/>
  <c r="G50" i="4"/>
  <c r="G49" i="4"/>
  <c r="G48" i="4"/>
  <c r="G46" i="4"/>
  <c r="G45" i="4"/>
  <c r="G44" i="4"/>
  <c r="F39" i="4"/>
  <c r="F64" i="4"/>
  <c r="E39" i="4"/>
  <c r="D39" i="4"/>
  <c r="G33" i="4"/>
  <c r="G31" i="4"/>
  <c r="G28" i="4"/>
  <c r="G26" i="4"/>
  <c r="G24" i="4"/>
  <c r="G23" i="4"/>
  <c r="G22" i="4"/>
  <c r="G21" i="4"/>
  <c r="G19" i="4"/>
  <c r="G18" i="4"/>
  <c r="G17" i="4"/>
  <c r="G16" i="4"/>
  <c r="G15" i="4"/>
  <c r="G14" i="4"/>
  <c r="G11" i="4"/>
  <c r="G10" i="4"/>
  <c r="F62" i="3"/>
  <c r="F64" i="3"/>
  <c r="E62" i="3"/>
  <c r="D62" i="3"/>
  <c r="G55" i="3"/>
  <c r="G54" i="3"/>
  <c r="G53" i="3"/>
  <c r="G52" i="3"/>
  <c r="G50" i="3"/>
  <c r="G49" i="3"/>
  <c r="G48" i="3"/>
  <c r="G47" i="3"/>
  <c r="G46" i="3"/>
  <c r="G45" i="3"/>
  <c r="G44" i="3"/>
  <c r="F39" i="3"/>
  <c r="G39" i="3"/>
  <c r="E39" i="3"/>
  <c r="D39" i="3"/>
  <c r="G34" i="3"/>
  <c r="G32" i="3"/>
  <c r="G29" i="3"/>
  <c r="G28" i="3"/>
  <c r="G26" i="3"/>
  <c r="G24" i="3"/>
  <c r="G23" i="3"/>
  <c r="G22" i="3"/>
  <c r="G21" i="3"/>
  <c r="G20" i="3"/>
  <c r="G18" i="3"/>
  <c r="G17" i="3"/>
  <c r="G13" i="3"/>
  <c r="G11" i="3"/>
  <c r="G9" i="3"/>
  <c r="F62" i="11"/>
  <c r="G60" i="11"/>
  <c r="F60" i="11"/>
  <c r="E60" i="11"/>
  <c r="D60" i="11"/>
  <c r="G53" i="11"/>
  <c r="G52" i="11"/>
  <c r="G50" i="11"/>
  <c r="G49" i="11"/>
  <c r="G48" i="11"/>
  <c r="G47" i="11"/>
  <c r="G46" i="11"/>
  <c r="G45" i="11"/>
  <c r="G44" i="11"/>
  <c r="G39" i="11"/>
  <c r="F39" i="11"/>
  <c r="E39" i="11"/>
  <c r="D39" i="11"/>
  <c r="B6" i="13"/>
  <c r="G34" i="11"/>
  <c r="G30" i="11"/>
  <c r="G29" i="11"/>
  <c r="G23" i="11"/>
  <c r="G22" i="11"/>
  <c r="G19" i="11"/>
  <c r="G11" i="11"/>
  <c r="G9" i="11"/>
  <c r="F60" i="2"/>
  <c r="F62" i="2"/>
  <c r="E60" i="2"/>
  <c r="D60" i="2"/>
  <c r="G54" i="2"/>
  <c r="G53" i="2"/>
  <c r="G50" i="2"/>
  <c r="G48" i="2"/>
  <c r="G47" i="2"/>
  <c r="G46" i="2"/>
  <c r="G44" i="2"/>
  <c r="F39" i="2"/>
  <c r="G39" i="2"/>
  <c r="E39" i="2"/>
  <c r="D39" i="2"/>
  <c r="G34" i="2"/>
  <c r="G32" i="2"/>
  <c r="G30" i="2"/>
  <c r="G29" i="2"/>
  <c r="G18" i="2"/>
  <c r="F61" i="8"/>
  <c r="F63" i="8"/>
  <c r="E61" i="8"/>
  <c r="D61" i="8"/>
  <c r="G55" i="8"/>
  <c r="G54" i="8"/>
  <c r="G53" i="8"/>
  <c r="G52" i="8"/>
  <c r="G51" i="8"/>
  <c r="G50" i="8"/>
  <c r="G48" i="8"/>
  <c r="G47" i="8"/>
  <c r="G46" i="8"/>
  <c r="G45" i="8"/>
  <c r="G44" i="8"/>
  <c r="F39" i="8"/>
  <c r="E39" i="8"/>
  <c r="D39" i="8"/>
  <c r="G34" i="8"/>
  <c r="G33" i="8"/>
  <c r="G32" i="8"/>
  <c r="G29" i="8"/>
  <c r="G28" i="8"/>
  <c r="G26" i="8"/>
  <c r="G25" i="8"/>
  <c r="G24" i="8"/>
  <c r="G23" i="8"/>
  <c r="G21" i="8"/>
  <c r="G19" i="8"/>
  <c r="G18" i="8"/>
  <c r="G13" i="8"/>
  <c r="G11" i="8"/>
  <c r="G10" i="8"/>
  <c r="F63" i="1"/>
  <c r="G61" i="1"/>
  <c r="F61" i="1"/>
  <c r="E61" i="1"/>
  <c r="D61" i="1"/>
  <c r="G54" i="1"/>
  <c r="G52" i="1"/>
  <c r="G50" i="1"/>
  <c r="G49" i="1"/>
  <c r="G48" i="1"/>
  <c r="G46" i="1"/>
  <c r="G45" i="1"/>
  <c r="G44" i="1"/>
  <c r="G39" i="1"/>
  <c r="F39" i="1"/>
  <c r="E39" i="1"/>
  <c r="D39" i="1"/>
  <c r="G31" i="1"/>
  <c r="G30" i="1"/>
  <c r="G25" i="1"/>
  <c r="G22" i="1"/>
  <c r="G20" i="1"/>
  <c r="G18" i="1"/>
  <c r="G17" i="1"/>
  <c r="G16" i="1"/>
  <c r="G15" i="1"/>
  <c r="G13" i="1"/>
  <c r="G10" i="1"/>
  <c r="G9" i="1"/>
  <c r="F39" i="7"/>
  <c r="E39" i="7"/>
  <c r="D39" i="7"/>
  <c r="A3" i="4"/>
  <c r="A3" i="14"/>
  <c r="A4" i="13"/>
  <c r="A3" i="12"/>
  <c r="A3" i="11"/>
  <c r="A3" i="10"/>
  <c r="A3" i="9"/>
  <c r="A3" i="8"/>
  <c r="A3" i="7"/>
  <c r="A3" i="6"/>
  <c r="A3" i="5"/>
  <c r="A3" i="3"/>
  <c r="A3" i="2"/>
  <c r="B13" i="13"/>
  <c r="B7" i="13"/>
  <c r="B18" i="13"/>
  <c r="F63" i="14"/>
  <c r="B16" i="13"/>
  <c r="G60" i="10"/>
  <c r="B17" i="13"/>
  <c r="B19" i="13"/>
  <c r="G51" i="12"/>
  <c r="G73" i="12"/>
  <c r="G61" i="9"/>
  <c r="F64" i="6"/>
  <c r="G62" i="5"/>
  <c r="G39" i="4"/>
  <c r="B8" i="13"/>
  <c r="B9" i="13"/>
  <c r="G62" i="3"/>
  <c r="G60" i="2"/>
  <c r="G39" i="8"/>
  <c r="G61" i="8"/>
  <c r="B21" i="13"/>
</calcChain>
</file>

<file path=xl/sharedStrings.xml><?xml version="1.0" encoding="utf-8"?>
<sst xmlns="http://schemas.openxmlformats.org/spreadsheetml/2006/main" count="951" uniqueCount="157">
  <si>
    <t>MISSOURI GAMING COMMISSION</t>
  </si>
  <si>
    <t>DETAIL GAMING STATS - PUBLIC REPORT</t>
  </si>
  <si>
    <t>BOAT:    ARGOSY RIVERSIDE</t>
  </si>
  <si>
    <t>TABLE GAMES:</t>
  </si>
  <si>
    <t>TABLE</t>
  </si>
  <si>
    <t>ACTUAL</t>
  </si>
  <si>
    <t>UNITS</t>
  </si>
  <si>
    <t>DROP</t>
  </si>
  <si>
    <t>AGR</t>
  </si>
  <si>
    <t>HOLD %</t>
  </si>
  <si>
    <t xml:space="preserve">   Blackjack</t>
  </si>
  <si>
    <t xml:space="preserve">   Double Deck Blackjack</t>
  </si>
  <si>
    <t xml:space="preserve">   Face Up Blackjack</t>
  </si>
  <si>
    <t xml:space="preserve">   Caribbean Stud</t>
  </si>
  <si>
    <t xml:space="preserve">   Craps</t>
  </si>
  <si>
    <t xml:space="preserve">   Craps No More</t>
  </si>
  <si>
    <t xml:space="preserve">   No Craps, Craps</t>
  </si>
  <si>
    <t xml:space="preserve">   Let It Ride</t>
  </si>
  <si>
    <t xml:space="preserve">   Mini Bacarrat</t>
  </si>
  <si>
    <t xml:space="preserve">   Pai Gow Poker</t>
  </si>
  <si>
    <t xml:space="preserve">   Roulette</t>
  </si>
  <si>
    <t xml:space="preserve">   Poker w/o bad beat</t>
  </si>
  <si>
    <t xml:space="preserve">   Bad Beat Poker - house funded</t>
  </si>
  <si>
    <t xml:space="preserve">   Bad Beat Poker - player funded</t>
  </si>
  <si>
    <t xml:space="preserve">   Three Card Poker/Stud</t>
  </si>
  <si>
    <t xml:space="preserve">   Mississippi Stud</t>
  </si>
  <si>
    <t xml:space="preserve">   BJ 21 +3</t>
  </si>
  <si>
    <t xml:space="preserve">   Ultimate Texas Hold'em</t>
  </si>
  <si>
    <t xml:space="preserve">   Table Tournaments</t>
  </si>
  <si>
    <t xml:space="preserve">   Other </t>
  </si>
  <si>
    <t xml:space="preserve">   Rounding</t>
  </si>
  <si>
    <t xml:space="preserve">  TOTAL TABLE GAMES:</t>
  </si>
  <si>
    <t>ELECTRONIC GAMING DEVICES:</t>
  </si>
  <si>
    <t xml:space="preserve">     5 cents</t>
  </si>
  <si>
    <t xml:space="preserve">   10 cents</t>
  </si>
  <si>
    <t xml:space="preserve">   25 cents</t>
  </si>
  <si>
    <t xml:space="preserve">   50 cents</t>
  </si>
  <si>
    <t xml:space="preserve">   $1.00</t>
  </si>
  <si>
    <t xml:space="preserve">   $2.00</t>
  </si>
  <si>
    <t xml:space="preserve">   $5.00</t>
  </si>
  <si>
    <t xml:space="preserve">   $10.00</t>
  </si>
  <si>
    <t xml:space="preserve">   $25.00</t>
  </si>
  <si>
    <t xml:space="preserve">   Slot Tournaments</t>
  </si>
  <si>
    <t xml:space="preserve">   Wide Area Progressive</t>
  </si>
  <si>
    <t xml:space="preserve">   Other</t>
  </si>
  <si>
    <t xml:space="preserve">     TOTAL SLOTS:</t>
  </si>
  <si>
    <t>TOTAL AGR FOR MONTH:</t>
  </si>
  <si>
    <t xml:space="preserve">(1) The above payout percentages for slots represent the actual payout for a one month period only.  </t>
  </si>
  <si>
    <t xml:space="preserve">     The 80% minimum payout per Section 313.805(12) RSMO is not limited to any one month period </t>
  </si>
  <si>
    <t xml:space="preserve">     and is calculated based on standard probability and statistical theory.</t>
  </si>
  <si>
    <t>NOTE:  THE FIGURES IN THIS REPORT ARE SUBJECT TO ADJUSTMENT</t>
  </si>
  <si>
    <t>DETAIL GAMING STATS  - PUBLIC REPORT</t>
  </si>
  <si>
    <t xml:space="preserve">   Single Deck Blackjack</t>
  </si>
  <si>
    <t xml:space="preserve">   Texas Shootout</t>
  </si>
  <si>
    <t xml:space="preserve">   Ultimate Texas Hold'Em</t>
  </si>
  <si>
    <t xml:space="preserve">   Midi Bacarrat</t>
  </si>
  <si>
    <t xml:space="preserve">   EZ Bacarrat</t>
  </si>
  <si>
    <t xml:space="preserve">   21 Plus 3</t>
  </si>
  <si>
    <t xml:space="preserve">   Four Card Poker</t>
  </si>
  <si>
    <t xml:space="preserve">   $100.00</t>
  </si>
  <si>
    <t xml:space="preserve">     1 cent</t>
  </si>
  <si>
    <t xml:space="preserve">     2 cents</t>
  </si>
  <si>
    <t xml:space="preserve">   Ultimate Texas Hold 'Em</t>
  </si>
  <si>
    <t xml:space="preserve">   Six Card Poker</t>
  </si>
  <si>
    <t xml:space="preserve">   21 plus 3</t>
  </si>
  <si>
    <t xml:space="preserve">   Prime 21</t>
  </si>
  <si>
    <t xml:space="preserve">   EZ Pai Gow</t>
  </si>
  <si>
    <t>BOAT:     MARK TWAIN</t>
  </si>
  <si>
    <t>BOAT:     ST. CHARLES</t>
  </si>
  <si>
    <t xml:space="preserve">   Three Card Progressive</t>
  </si>
  <si>
    <t xml:space="preserve">   Blackjack plus 3</t>
  </si>
  <si>
    <t xml:space="preserve">   Dragon Bonus</t>
  </si>
  <si>
    <t xml:space="preserve">   EZ Baccarat</t>
  </si>
  <si>
    <t>BOAT:     RIVER CITY</t>
  </si>
  <si>
    <t xml:space="preserve">   Bonus Craps</t>
  </si>
  <si>
    <t>BOAT:  ISLE OF CAPRI - BOONVILLE</t>
  </si>
  <si>
    <t>STATEWIDE TOTALS</t>
  </si>
  <si>
    <t xml:space="preserve">     TABLE GAMES:</t>
  </si>
  <si>
    <t xml:space="preserve">     TABLE DROP:</t>
  </si>
  <si>
    <t xml:space="preserve">     TABLE AGR:</t>
  </si>
  <si>
    <t xml:space="preserve">     ACTUAL HOLD %:</t>
  </si>
  <si>
    <t xml:space="preserve">     SLOT MACHINES:</t>
  </si>
  <si>
    <t xml:space="preserve">     SLOT HANDLE:</t>
  </si>
  <si>
    <t xml:space="preserve">     SLOT AGR:</t>
  </si>
  <si>
    <t xml:space="preserve">     ACTUAL PAYOUT %:</t>
  </si>
  <si>
    <t xml:space="preserve">     GRAND TOTAL AGR:</t>
  </si>
  <si>
    <t xml:space="preserve">   Lunar Poker</t>
  </si>
  <si>
    <t xml:space="preserve">   Super 7</t>
  </si>
  <si>
    <t xml:space="preserve">   Three Card Poker</t>
  </si>
  <si>
    <t>BOAT:  HOLLYWOOD</t>
  </si>
  <si>
    <t xml:space="preserve">   65 to 5 BJ</t>
  </si>
  <si>
    <t xml:space="preserve">   High Card Flush</t>
  </si>
  <si>
    <t xml:space="preserve">   1 cent</t>
  </si>
  <si>
    <t xml:space="preserve">   2 cents</t>
  </si>
  <si>
    <t xml:space="preserve">   Double Deck 21 Plus 3</t>
  </si>
  <si>
    <t xml:space="preserve">   Commission Free</t>
  </si>
  <si>
    <t xml:space="preserve">   Blackjack 6 to 5</t>
  </si>
  <si>
    <t xml:space="preserve">   EZ Mini Bacarrat</t>
  </si>
  <si>
    <t xml:space="preserve">   Criss Cross</t>
  </si>
  <si>
    <t xml:space="preserve">   Double Deck Blackjack 21+3</t>
  </si>
  <si>
    <t xml:space="preserve">   Heads Up Hold Em</t>
  </si>
  <si>
    <t xml:space="preserve">   Blackjack Top 3</t>
  </si>
  <si>
    <t xml:space="preserve">   DJ Wild</t>
  </si>
  <si>
    <t xml:space="preserve">   Texas Ultimate</t>
  </si>
  <si>
    <t xml:space="preserve">   Cajun Stud Poker</t>
  </si>
  <si>
    <t xml:space="preserve">   Cajun Stud</t>
  </si>
  <si>
    <t xml:space="preserve">   Heads Up Hold'em</t>
  </si>
  <si>
    <t xml:space="preserve">   World Tour Poker</t>
  </si>
  <si>
    <t xml:space="preserve">   Trilux Blackjack</t>
  </si>
  <si>
    <t xml:space="preserve">   Trilux</t>
  </si>
  <si>
    <t xml:space="preserve">   Cajun Poker</t>
  </si>
  <si>
    <t xml:space="preserve">   Sic Bo</t>
  </si>
  <si>
    <t xml:space="preserve">   DJ Wild Poker</t>
  </si>
  <si>
    <t xml:space="preserve">   Fortune 7</t>
  </si>
  <si>
    <t xml:space="preserve">   Four Card Frenzy</t>
  </si>
  <si>
    <t xml:space="preserve">   Criss Cross Poker</t>
  </si>
  <si>
    <t xml:space="preserve">   Straw Poker</t>
  </si>
  <si>
    <t xml:space="preserve">  Multi Denom</t>
  </si>
  <si>
    <t xml:space="preserve">   Ultimate Texas Poker</t>
  </si>
  <si>
    <t xml:space="preserve">   5 Treasures Baccarat</t>
  </si>
  <si>
    <t xml:space="preserve">    EZ Baccarat</t>
  </si>
  <si>
    <t xml:space="preserve">BOAT:     AMERISTAR KC </t>
  </si>
  <si>
    <t>SLOT</t>
  </si>
  <si>
    <t>HANDLE</t>
  </si>
  <si>
    <t>PAYOUT % (1)</t>
  </si>
  <si>
    <t>BOAT: CENTURY CARUTHERSVILLE</t>
  </si>
  <si>
    <t>BOAT:     HARRAHS KANSAS CITY</t>
  </si>
  <si>
    <t xml:space="preserve">     HYBRID MACHINES:</t>
  </si>
  <si>
    <t xml:space="preserve">     HYBRID HANDLE:</t>
  </si>
  <si>
    <t xml:space="preserve">     HYBRID AGR:</t>
  </si>
  <si>
    <t>BOAT: CENTURY CAPE GIRARDEAU</t>
  </si>
  <si>
    <t xml:space="preserve">   BJ 6 to 5</t>
  </si>
  <si>
    <t xml:space="preserve">   Face Up Pai Gow</t>
  </si>
  <si>
    <t xml:space="preserve">   I Luv Suits</t>
  </si>
  <si>
    <t>BOAT:  BALLY'S KC</t>
  </si>
  <si>
    <t xml:space="preserve">   I LUV Suits</t>
  </si>
  <si>
    <t xml:space="preserve">   Blackjack 6 TO 5</t>
  </si>
  <si>
    <t xml:space="preserve">   Mini Baccarat</t>
  </si>
  <si>
    <t xml:space="preserve">   Golden Frog Baccarat</t>
  </si>
  <si>
    <t xml:space="preserve">   5 Treasures</t>
  </si>
  <si>
    <t>BOAT:    HORSESHOE ST. LOUIS</t>
  </si>
  <si>
    <t xml:space="preserve">   Rising Phoenix MB</t>
  </si>
  <si>
    <t xml:space="preserve">   Big Blind UTH</t>
  </si>
  <si>
    <t xml:space="preserve">   Trilux EZ</t>
  </si>
  <si>
    <t xml:space="preserve">   Double Deck EZ</t>
  </si>
  <si>
    <t xml:space="preserve">   Rising Phoenix</t>
  </si>
  <si>
    <t>HYBRID TABLES</t>
  </si>
  <si>
    <t>HYBRID</t>
  </si>
  <si>
    <t xml:space="preserve">   Hybrid Tournaments</t>
  </si>
  <si>
    <t xml:space="preserve">     TOTAL HYBRID:</t>
  </si>
  <si>
    <t xml:space="preserve">   Eternal Bacarrat</t>
  </si>
  <si>
    <t xml:space="preserve">   Run Em Twice</t>
  </si>
  <si>
    <t xml:space="preserve">    Trilux</t>
  </si>
  <si>
    <t>BOAT:     ST. JOSEPH</t>
  </si>
  <si>
    <t xml:space="preserve">     Multi Denom</t>
  </si>
  <si>
    <t xml:space="preserve">   Dragon Bonus Mini Baccarat</t>
  </si>
  <si>
    <t>MONTH ENDED: 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</si>
</sst>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.000%"/>
  </numFmts>
  <fonts count="22" x14ac:knownFonts="1">
    <font>
      <sz val="12"/>
      <name val="Arial"/>
    </font>
    <font>
      <b/>
      <sz val="10"/>
      <name val="Arial"/>
    </font>
    <font>
      <b/>
      <sz val="18"/>
      <name val="Arial"/>
      <family val="2"/>
    </font>
    <font>
      <b/>
      <u/>
      <sz val="18"/>
      <name val="Arial"/>
      <family val="2"/>
    </font>
    <font>
      <u/>
      <sz val="12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u/>
      <sz val="17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12">
    <xf numFmtId="0" fontId="0" fillId="0" borderId="0" xfId="0" applyProtection="1">
      <protection locked="0"/>
    </xf>
    <xf numFmtId="0" fontId="2" fillId="0" borderId="0" xfId="0" applyFont="1"/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Continuous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Continuous"/>
    </xf>
    <xf numFmtId="0" fontId="0" fillId="2" borderId="0" xfId="0" applyFill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Continuous"/>
    </xf>
    <xf numFmtId="0" fontId="7" fillId="0" borderId="1" xfId="0" applyFont="1" applyBorder="1" applyProtection="1">
      <protection locked="0"/>
    </xf>
    <xf numFmtId="0" fontId="8" fillId="0" borderId="2" xfId="0" applyFont="1" applyBorder="1"/>
    <xf numFmtId="0" fontId="0" fillId="0" borderId="2" xfId="0" applyBorder="1"/>
    <xf numFmtId="0" fontId="9" fillId="0" borderId="3" xfId="0" applyFont="1" applyBorder="1"/>
    <xf numFmtId="0" fontId="9" fillId="3" borderId="3" xfId="0" applyFont="1" applyFill="1" applyBorder="1"/>
    <xf numFmtId="0" fontId="8" fillId="3" borderId="1" xfId="0" applyFont="1" applyFill="1" applyBorder="1" applyProtection="1">
      <protection locked="0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8" fillId="0" borderId="0" xfId="0" applyFont="1"/>
    <xf numFmtId="0" fontId="11" fillId="2" borderId="0" xfId="0" applyFont="1" applyFill="1"/>
    <xf numFmtId="0" fontId="8" fillId="2" borderId="0" xfId="0" applyFont="1" applyFill="1"/>
    <xf numFmtId="0" fontId="6" fillId="0" borderId="0" xfId="0" applyFont="1"/>
    <xf numFmtId="0" fontId="6" fillId="2" borderId="3" xfId="0" applyFont="1" applyFill="1" applyBorder="1" applyProtection="1">
      <protection locked="0"/>
    </xf>
    <xf numFmtId="0" fontId="8" fillId="2" borderId="1" xfId="0" applyFont="1" applyFill="1" applyBorder="1" applyProtection="1">
      <protection locked="0"/>
    </xf>
    <xf numFmtId="0" fontId="6" fillId="2" borderId="3" xfId="0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centerContinuous"/>
      <protection locked="0"/>
    </xf>
    <xf numFmtId="0" fontId="9" fillId="0" borderId="3" xfId="0" applyFont="1" applyBorder="1" applyAlignment="1">
      <alignment horizontal="left"/>
    </xf>
    <xf numFmtId="0" fontId="6" fillId="3" borderId="3" xfId="0" applyFont="1" applyFill="1" applyBorder="1" applyProtection="1">
      <protection locked="0"/>
    </xf>
    <xf numFmtId="0" fontId="7" fillId="0" borderId="0" xfId="0" applyFont="1"/>
    <xf numFmtId="0" fontId="10" fillId="0" borderId="0" xfId="0" applyFont="1"/>
    <xf numFmtId="0" fontId="12" fillId="0" borderId="0" xfId="0" applyFont="1"/>
    <xf numFmtId="4" fontId="10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0" fontId="5" fillId="0" borderId="0" xfId="0" applyFont="1"/>
    <xf numFmtId="0" fontId="13" fillId="0" borderId="0" xfId="0" applyFont="1"/>
    <xf numFmtId="164" fontId="10" fillId="0" borderId="0" xfId="0" applyNumberFormat="1" applyFont="1"/>
    <xf numFmtId="4" fontId="10" fillId="0" borderId="0" xfId="0" applyNumberFormat="1" applyFont="1"/>
    <xf numFmtId="3" fontId="10" fillId="0" borderId="0" xfId="0" applyNumberFormat="1" applyFont="1" applyAlignment="1">
      <alignment horizontal="center"/>
    </xf>
    <xf numFmtId="3" fontId="10" fillId="0" borderId="0" xfId="0" applyNumberFormat="1" applyFont="1"/>
    <xf numFmtId="0" fontId="14" fillId="0" borderId="0" xfId="0" applyFont="1"/>
    <xf numFmtId="0" fontId="15" fillId="0" borderId="0" xfId="0" applyFont="1"/>
    <xf numFmtId="0" fontId="12" fillId="0" borderId="0" xfId="0" applyFont="1" applyAlignment="1">
      <alignment horizontal="center"/>
    </xf>
    <xf numFmtId="0" fontId="3" fillId="0" borderId="0" xfId="0" applyFont="1" applyProtection="1">
      <protection locked="0"/>
    </xf>
    <xf numFmtId="8" fontId="6" fillId="2" borderId="3" xfId="0" quotePrefix="1" applyNumberFormat="1" applyFont="1" applyFill="1" applyBorder="1" applyProtection="1">
      <protection locked="0"/>
    </xf>
    <xf numFmtId="0" fontId="6" fillId="2" borderId="3" xfId="0" quotePrefix="1" applyFont="1" applyFill="1" applyBorder="1" applyProtection="1">
      <protection locked="0"/>
    </xf>
    <xf numFmtId="0" fontId="0" fillId="0" borderId="4" xfId="0" applyBorder="1"/>
    <xf numFmtId="0" fontId="12" fillId="2" borderId="0" xfId="0" applyFont="1" applyFill="1"/>
    <xf numFmtId="0" fontId="18" fillId="0" borderId="0" xfId="0" applyFont="1"/>
    <xf numFmtId="0" fontId="6" fillId="2" borderId="5" xfId="0" applyFont="1" applyFill="1" applyBorder="1" applyAlignment="1" applyProtection="1">
      <alignment horizontal="left"/>
      <protection locked="0"/>
    </xf>
    <xf numFmtId="0" fontId="19" fillId="2" borderId="3" xfId="0" applyFont="1" applyFill="1" applyBorder="1" applyProtection="1">
      <protection locked="0"/>
    </xf>
    <xf numFmtId="3" fontId="8" fillId="0" borderId="3" xfId="0" applyNumberFormat="1" applyFont="1" applyBorder="1" applyAlignment="1" applyProtection="1">
      <alignment horizontal="center"/>
      <protection locked="0"/>
    </xf>
    <xf numFmtId="3" fontId="8" fillId="3" borderId="3" xfId="0" applyNumberFormat="1" applyFont="1" applyFill="1" applyBorder="1" applyAlignment="1" applyProtection="1">
      <alignment horizontal="center"/>
      <protection locked="0"/>
    </xf>
    <xf numFmtId="3" fontId="10" fillId="2" borderId="3" xfId="0" applyNumberFormat="1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Continuous"/>
    </xf>
    <xf numFmtId="4" fontId="6" fillId="0" borderId="0" xfId="0" applyNumberFormat="1" applyFont="1" applyAlignment="1">
      <alignment horizontal="centerContinuous"/>
    </xf>
    <xf numFmtId="4" fontId="6" fillId="0" borderId="0" xfId="0" applyNumberFormat="1" applyFont="1" applyAlignment="1">
      <alignment horizontal="center"/>
    </xf>
    <xf numFmtId="4" fontId="8" fillId="3" borderId="3" xfId="0" applyNumberFormat="1" applyFont="1" applyFill="1" applyBorder="1" applyAlignment="1" applyProtection="1">
      <alignment horizontal="center"/>
      <protection locked="0"/>
    </xf>
    <xf numFmtId="4" fontId="6" fillId="0" borderId="6" xfId="0" applyNumberFormat="1" applyFont="1" applyBorder="1" applyAlignment="1">
      <alignment horizontal="centerContinuous"/>
    </xf>
    <xf numFmtId="0" fontId="10" fillId="0" borderId="0" xfId="0" applyFont="1" applyAlignment="1">
      <alignment horizontal="left"/>
    </xf>
    <xf numFmtId="164" fontId="13" fillId="0" borderId="7" xfId="0" applyNumberFormat="1" applyFont="1" applyBorder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Continuous"/>
    </xf>
    <xf numFmtId="3" fontId="10" fillId="2" borderId="1" xfId="0" applyNumberFormat="1" applyFont="1" applyFill="1" applyBorder="1" applyAlignment="1">
      <alignment horizontal="center"/>
    </xf>
    <xf numFmtId="0" fontId="16" fillId="0" borderId="8" xfId="0" applyFont="1" applyBorder="1"/>
    <xf numFmtId="3" fontId="13" fillId="0" borderId="9" xfId="0" applyNumberFormat="1" applyFont="1" applyBorder="1" applyAlignment="1">
      <alignment horizontal="center"/>
    </xf>
    <xf numFmtId="0" fontId="16" fillId="0" borderId="10" xfId="0" applyFont="1" applyBorder="1"/>
    <xf numFmtId="4" fontId="13" fillId="0" borderId="7" xfId="0" applyNumberFormat="1" applyFont="1" applyBorder="1" applyAlignment="1">
      <alignment horizontal="center"/>
    </xf>
    <xf numFmtId="0" fontId="16" fillId="4" borderId="10" xfId="0" applyFont="1" applyFill="1" applyBorder="1"/>
    <xf numFmtId="4" fontId="12" fillId="4" borderId="7" xfId="0" applyNumberFormat="1" applyFont="1" applyFill="1" applyBorder="1" applyAlignment="1">
      <alignment horizontal="center"/>
    </xf>
    <xf numFmtId="164" fontId="13" fillId="4" borderId="7" xfId="0" applyNumberFormat="1" applyFont="1" applyFill="1" applyBorder="1" applyAlignment="1">
      <alignment horizontal="center"/>
    </xf>
    <xf numFmtId="4" fontId="12" fillId="4" borderId="11" xfId="0" applyNumberFormat="1" applyFont="1" applyFill="1" applyBorder="1" applyAlignment="1">
      <alignment horizontal="center"/>
    </xf>
    <xf numFmtId="0" fontId="13" fillId="0" borderId="12" xfId="0" applyFont="1" applyBorder="1"/>
    <xf numFmtId="0" fontId="12" fillId="0" borderId="12" xfId="0" applyFont="1" applyBorder="1"/>
    <xf numFmtId="4" fontId="13" fillId="0" borderId="9" xfId="0" applyNumberFormat="1" applyFont="1" applyBorder="1" applyAlignment="1">
      <alignment horizontal="center"/>
    </xf>
    <xf numFmtId="3" fontId="10" fillId="2" borderId="5" xfId="0" applyNumberFormat="1" applyFont="1" applyFill="1" applyBorder="1" applyAlignment="1">
      <alignment horizontal="center"/>
    </xf>
    <xf numFmtId="40" fontId="8" fillId="5" borderId="3" xfId="0" applyNumberFormat="1" applyFont="1" applyFill="1" applyBorder="1" applyProtection="1">
      <protection locked="0"/>
    </xf>
    <xf numFmtId="40" fontId="8" fillId="0" borderId="3" xfId="0" applyNumberFormat="1" applyFont="1" applyBorder="1" applyProtection="1">
      <protection locked="0"/>
    </xf>
    <xf numFmtId="164" fontId="8" fillId="0" borderId="13" xfId="0" applyNumberFormat="1" applyFont="1" applyBorder="1" applyProtection="1">
      <protection locked="0"/>
    </xf>
    <xf numFmtId="164" fontId="8" fillId="3" borderId="13" xfId="0" applyNumberFormat="1" applyFont="1" applyFill="1" applyBorder="1" applyProtection="1">
      <protection locked="0"/>
    </xf>
    <xf numFmtId="40" fontId="8" fillId="3" borderId="3" xfId="0" applyNumberFormat="1" applyFont="1" applyFill="1" applyBorder="1" applyProtection="1">
      <protection locked="0"/>
    </xf>
    <xf numFmtId="4" fontId="10" fillId="2" borderId="5" xfId="0" applyNumberFormat="1" applyFont="1" applyFill="1" applyBorder="1"/>
    <xf numFmtId="164" fontId="10" fillId="0" borderId="14" xfId="0" applyNumberFormat="1" applyFont="1" applyBorder="1" applyProtection="1">
      <protection locked="0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/>
    <xf numFmtId="4" fontId="6" fillId="0" borderId="0" xfId="0" applyNumberFormat="1" applyFont="1"/>
    <xf numFmtId="0" fontId="6" fillId="0" borderId="0" xfId="0" applyFont="1" applyAlignment="1">
      <alignment horizontal="center"/>
    </xf>
    <xf numFmtId="4" fontId="8" fillId="3" borderId="3" xfId="0" applyNumberFormat="1" applyFont="1" applyFill="1" applyBorder="1" applyProtection="1">
      <protection locked="0"/>
    </xf>
    <xf numFmtId="4" fontId="10" fillId="2" borderId="3" xfId="0" applyNumberFormat="1" applyFont="1" applyFill="1" applyBorder="1"/>
    <xf numFmtId="0" fontId="7" fillId="0" borderId="1" xfId="0" applyFont="1" applyBorder="1"/>
    <xf numFmtId="4" fontId="20" fillId="0" borderId="1" xfId="0" applyNumberFormat="1" applyFont="1" applyBorder="1"/>
    <xf numFmtId="0" fontId="0" fillId="0" borderId="1" xfId="0" applyBorder="1"/>
    <xf numFmtId="164" fontId="10" fillId="0" borderId="13" xfId="0" applyNumberFormat="1" applyFont="1" applyBorder="1" applyProtection="1">
      <protection locked="0"/>
    </xf>
    <xf numFmtId="164" fontId="8" fillId="0" borderId="3" xfId="0" applyNumberFormat="1" applyFont="1" applyBorder="1" applyProtection="1">
      <protection locked="0"/>
    </xf>
    <xf numFmtId="164" fontId="8" fillId="3" borderId="3" xfId="0" applyNumberFormat="1" applyFont="1" applyFill="1" applyBorder="1" applyProtection="1">
      <protection locked="0"/>
    </xf>
    <xf numFmtId="4" fontId="8" fillId="2" borderId="3" xfId="0" applyNumberFormat="1" applyFont="1" applyFill="1" applyBorder="1" applyProtection="1">
      <protection locked="0"/>
    </xf>
    <xf numFmtId="4" fontId="8" fillId="0" borderId="3" xfId="0" applyNumberFormat="1" applyFont="1" applyBorder="1" applyProtection="1">
      <protection locked="0"/>
    </xf>
    <xf numFmtId="164" fontId="10" fillId="0" borderId="3" xfId="0" applyNumberFormat="1" applyFont="1" applyBorder="1" applyProtection="1">
      <protection locked="0"/>
    </xf>
    <xf numFmtId="0" fontId="7" fillId="0" borderId="1" xfId="0" applyFont="1" applyBorder="1" applyAlignment="1">
      <alignment horizontal="center"/>
    </xf>
    <xf numFmtId="4" fontId="10" fillId="2" borderId="1" xfId="0" applyNumberFormat="1" applyFont="1" applyFill="1" applyBorder="1"/>
    <xf numFmtId="164" fontId="10" fillId="0" borderId="1" xfId="0" applyNumberFormat="1" applyFont="1" applyBorder="1" applyProtection="1">
      <protection locked="0"/>
    </xf>
    <xf numFmtId="10" fontId="8" fillId="0" borderId="3" xfId="0" applyNumberFormat="1" applyFont="1" applyBorder="1" applyProtection="1">
      <protection locked="0"/>
    </xf>
    <xf numFmtId="164" fontId="8" fillId="5" borderId="3" xfId="0" applyNumberFormat="1" applyFont="1" applyFill="1" applyBorder="1" applyProtection="1">
      <protection locked="0"/>
    </xf>
    <xf numFmtId="4" fontId="8" fillId="5" borderId="3" xfId="0" applyNumberFormat="1" applyFont="1" applyFill="1" applyBorder="1" applyProtection="1">
      <protection locked="0"/>
    </xf>
    <xf numFmtId="3" fontId="10" fillId="2" borderId="0" xfId="0" applyNumberFormat="1" applyFont="1" applyFill="1" applyAlignment="1">
      <alignment horizontal="center"/>
    </xf>
    <xf numFmtId="4" fontId="10" fillId="2" borderId="0" xfId="0" applyNumberFormat="1" applyFont="1" applyFill="1"/>
    <xf numFmtId="164" fontId="10" fillId="0" borderId="0" xfId="0" applyNumberFormat="1" applyFont="1" applyProtection="1">
      <protection locked="0"/>
    </xf>
    <xf numFmtId="0" fontId="6" fillId="0" borderId="3" xfId="0" applyFont="1" applyBorder="1"/>
    <xf numFmtId="0" fontId="21" fillId="0" borderId="3" xfId="0" applyFont="1" applyBorder="1" applyProtection="1">
      <protection locked="0"/>
    </xf>
    <xf numFmtId="0" fontId="6" fillId="0" borderId="3" xfId="0" applyFont="1" applyBorder="1" applyProtection="1">
      <protection locked="0"/>
    </xf>
    <xf numFmtId="4" fontId="20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814E5-C7AD-48A4-80A4-1AA3459A0898}">
  <sheetPr>
    <pageSetUpPr autoPageBreaks="0" fitToPage="1"/>
  </sheetPr>
  <dimension ref="A1:H83"/>
  <sheetViews>
    <sheetView showOutlineSymbols="0" zoomScale="87" workbookViewId="0">
      <selection activeCell="D9" sqref="D9"/>
    </sheetView>
  </sheetViews>
  <sheetFormatPr defaultRowHeight="15" x14ac:dyDescent="0.4"/>
  <cols>
    <col min="1" max="1" width="9.6640625" customWidth="1"/>
    <col min="2" max="2" width="15.6640625" customWidth="1"/>
    <col min="3" max="3" width="3.6640625" customWidth="1"/>
    <col min="4" max="4" width="7.6640625" customWidth="1"/>
    <col min="5" max="5" width="15.44140625" customWidth="1"/>
    <col min="6" max="6" width="14.6640625" customWidth="1"/>
    <col min="7" max="7" width="11.6640625" customWidth="1"/>
  </cols>
  <sheetData>
    <row r="1" spans="1:8" ht="22.5" x14ac:dyDescent="0.6">
      <c r="A1" s="1" t="s">
        <v>0</v>
      </c>
      <c r="B1" s="2"/>
      <c r="C1" s="2"/>
      <c r="D1" s="2"/>
      <c r="E1" s="2"/>
      <c r="F1" s="2"/>
      <c r="G1" s="2"/>
      <c r="H1" s="2"/>
    </row>
    <row r="2" spans="1:8" ht="22.5" x14ac:dyDescent="0.6">
      <c r="A2" s="1" t="s">
        <v>1</v>
      </c>
      <c r="B2" s="2"/>
      <c r="C2" s="2"/>
      <c r="D2" s="2"/>
      <c r="E2" s="2"/>
      <c r="F2" s="2"/>
      <c r="G2" s="2"/>
      <c r="H2" s="2"/>
    </row>
    <row r="3" spans="1:8" ht="22.5" x14ac:dyDescent="0.6">
      <c r="A3" s="1" t="s">
        <v>156</v>
      </c>
      <c r="B3" s="2"/>
      <c r="C3" s="2"/>
      <c r="D3" s="2"/>
      <c r="E3" s="2"/>
      <c r="F3" s="2"/>
      <c r="G3" s="2"/>
      <c r="H3" s="2"/>
    </row>
    <row r="4" spans="1:8" x14ac:dyDescent="0.4">
      <c r="A4" s="3"/>
      <c r="B4" s="3"/>
      <c r="C4" s="3"/>
      <c r="D4" s="3"/>
      <c r="E4" s="3"/>
      <c r="F4" s="4"/>
      <c r="G4" s="4"/>
      <c r="H4" s="2"/>
    </row>
    <row r="5" spans="1:8" ht="22.5" x14ac:dyDescent="0.6">
      <c r="A5" s="2"/>
      <c r="B5" s="3"/>
      <c r="C5" s="3"/>
      <c r="D5" s="5" t="s">
        <v>2</v>
      </c>
      <c r="E5" s="6"/>
      <c r="F5" s="7"/>
      <c r="G5" s="4"/>
      <c r="H5" s="2"/>
    </row>
    <row r="6" spans="1:8" x14ac:dyDescent="0.4">
      <c r="A6" s="8" t="s">
        <v>3</v>
      </c>
      <c r="B6" s="3"/>
      <c r="C6" s="3"/>
      <c r="D6" s="3"/>
      <c r="E6" s="3"/>
      <c r="F6" s="4"/>
      <c r="G6" s="4"/>
      <c r="H6" s="2"/>
    </row>
    <row r="7" spans="1:8" x14ac:dyDescent="0.4">
      <c r="A7" s="9"/>
      <c r="B7" s="9"/>
      <c r="C7" s="9"/>
      <c r="D7" s="9"/>
      <c r="E7" s="10" t="s">
        <v>4</v>
      </c>
      <c r="F7" s="10" t="s">
        <v>4</v>
      </c>
      <c r="G7" s="11" t="s">
        <v>5</v>
      </c>
      <c r="H7" s="2"/>
    </row>
    <row r="8" spans="1:8" x14ac:dyDescent="0.4">
      <c r="A8" s="9"/>
      <c r="B8" s="9"/>
      <c r="C8" s="9"/>
      <c r="D8" s="10" t="s">
        <v>6</v>
      </c>
      <c r="E8" s="10" t="s">
        <v>7</v>
      </c>
      <c r="F8" s="11" t="s">
        <v>8</v>
      </c>
      <c r="G8" s="11" t="s">
        <v>9</v>
      </c>
      <c r="H8" s="2"/>
    </row>
    <row r="9" spans="1:8" x14ac:dyDescent="0.4">
      <c r="A9" s="108" t="s">
        <v>136</v>
      </c>
      <c r="B9" s="12"/>
      <c r="C9" s="13"/>
      <c r="D9" s="52">
        <v>8</v>
      </c>
      <c r="E9" s="77">
        <v>1344208</v>
      </c>
      <c r="F9" s="78">
        <v>366560.5</v>
      </c>
      <c r="G9" s="79">
        <f>F9/E9</f>
        <v>0.27269626426862509</v>
      </c>
      <c r="H9" s="14"/>
    </row>
    <row r="10" spans="1:8" x14ac:dyDescent="0.4">
      <c r="A10" s="108" t="s">
        <v>11</v>
      </c>
      <c r="B10" s="12"/>
      <c r="C10" s="13"/>
      <c r="D10" s="52">
        <v>5</v>
      </c>
      <c r="E10" s="77">
        <v>1466547</v>
      </c>
      <c r="F10" s="78">
        <v>245498</v>
      </c>
      <c r="G10" s="79">
        <f>F10/E10</f>
        <v>0.16739865820870384</v>
      </c>
      <c r="H10" s="14"/>
    </row>
    <row r="11" spans="1:8" x14ac:dyDescent="0.4">
      <c r="A11" s="108" t="s">
        <v>69</v>
      </c>
      <c r="B11" s="12"/>
      <c r="C11" s="13"/>
      <c r="D11" s="52"/>
      <c r="E11" s="77"/>
      <c r="F11" s="78"/>
      <c r="G11" s="79"/>
      <c r="H11" s="14"/>
    </row>
    <row r="12" spans="1:8" x14ac:dyDescent="0.4">
      <c r="A12" s="108" t="s">
        <v>25</v>
      </c>
      <c r="B12" s="12"/>
      <c r="C12" s="13"/>
      <c r="D12" s="52"/>
      <c r="E12" s="77"/>
      <c r="F12" s="78"/>
      <c r="G12" s="79"/>
      <c r="H12" s="14"/>
    </row>
    <row r="13" spans="1:8" x14ac:dyDescent="0.4">
      <c r="A13" s="108" t="s">
        <v>70</v>
      </c>
      <c r="B13" s="12"/>
      <c r="C13" s="13"/>
      <c r="D13" s="52">
        <v>1</v>
      </c>
      <c r="E13" s="77">
        <v>247165</v>
      </c>
      <c r="F13" s="78">
        <v>27595</v>
      </c>
      <c r="G13" s="79">
        <f t="shared" ref="G13:G22" si="0">F13/E13</f>
        <v>0.11164606639289544</v>
      </c>
      <c r="H13" s="14"/>
    </row>
    <row r="14" spans="1:8" x14ac:dyDescent="0.4">
      <c r="A14" s="108" t="s">
        <v>112</v>
      </c>
      <c r="B14" s="12"/>
      <c r="C14" s="13"/>
      <c r="D14" s="52"/>
      <c r="E14" s="77"/>
      <c r="F14" s="78"/>
      <c r="G14" s="79"/>
      <c r="H14" s="14"/>
    </row>
    <row r="15" spans="1:8" x14ac:dyDescent="0.4">
      <c r="A15" s="108" t="s">
        <v>104</v>
      </c>
      <c r="B15" s="12"/>
      <c r="C15" s="13"/>
      <c r="D15" s="52">
        <v>1</v>
      </c>
      <c r="E15" s="77">
        <v>88720</v>
      </c>
      <c r="F15" s="78">
        <v>4275</v>
      </c>
      <c r="G15" s="79">
        <f t="shared" si="0"/>
        <v>4.8185302073940485E-2</v>
      </c>
      <c r="H15" s="14"/>
    </row>
    <row r="16" spans="1:8" x14ac:dyDescent="0.4">
      <c r="A16" s="108" t="s">
        <v>113</v>
      </c>
      <c r="B16" s="12"/>
      <c r="C16" s="13"/>
      <c r="D16" s="52">
        <v>2</v>
      </c>
      <c r="E16" s="77">
        <v>3544027</v>
      </c>
      <c r="F16" s="78">
        <v>267619.5</v>
      </c>
      <c r="G16" s="79">
        <f t="shared" si="0"/>
        <v>7.5512827639292818E-2</v>
      </c>
      <c r="H16" s="14"/>
    </row>
    <row r="17" spans="1:8" x14ac:dyDescent="0.4">
      <c r="A17" s="108" t="s">
        <v>137</v>
      </c>
      <c r="B17" s="12"/>
      <c r="C17" s="13"/>
      <c r="D17" s="52">
        <v>4</v>
      </c>
      <c r="E17" s="77">
        <v>5228659</v>
      </c>
      <c r="F17" s="78">
        <v>937247.5</v>
      </c>
      <c r="G17" s="79">
        <f t="shared" si="0"/>
        <v>0.17925198411294369</v>
      </c>
      <c r="H17" s="14"/>
    </row>
    <row r="18" spans="1:8" x14ac:dyDescent="0.4">
      <c r="A18" s="108" t="s">
        <v>14</v>
      </c>
      <c r="B18" s="12"/>
      <c r="C18" s="13"/>
      <c r="D18" s="52">
        <v>1</v>
      </c>
      <c r="E18" s="77">
        <v>373607</v>
      </c>
      <c r="F18" s="78">
        <v>127709</v>
      </c>
      <c r="G18" s="79">
        <f t="shared" si="0"/>
        <v>0.34182710709381786</v>
      </c>
      <c r="H18" s="14"/>
    </row>
    <row r="19" spans="1:8" x14ac:dyDescent="0.4">
      <c r="A19" s="108" t="s">
        <v>15</v>
      </c>
      <c r="B19" s="12"/>
      <c r="C19" s="13"/>
      <c r="D19" s="52"/>
      <c r="E19" s="77"/>
      <c r="F19" s="78"/>
      <c r="G19" s="79"/>
      <c r="H19" s="14"/>
    </row>
    <row r="20" spans="1:8" x14ac:dyDescent="0.4">
      <c r="A20" s="110" t="s">
        <v>16</v>
      </c>
      <c r="B20" s="12"/>
      <c r="C20" s="13"/>
      <c r="D20" s="52">
        <v>1</v>
      </c>
      <c r="E20" s="77">
        <v>648441</v>
      </c>
      <c r="F20" s="78">
        <v>167927</v>
      </c>
      <c r="G20" s="79">
        <f t="shared" si="0"/>
        <v>0.25897036122021894</v>
      </c>
      <c r="H20" s="14"/>
    </row>
    <row r="21" spans="1:8" x14ac:dyDescent="0.4">
      <c r="A21" s="108" t="s">
        <v>71</v>
      </c>
      <c r="B21" s="12"/>
      <c r="C21" s="13"/>
      <c r="D21" s="52"/>
      <c r="E21" s="77"/>
      <c r="F21" s="78"/>
      <c r="G21" s="79"/>
      <c r="H21" s="14"/>
    </row>
    <row r="22" spans="1:8" x14ac:dyDescent="0.4">
      <c r="A22" s="108" t="s">
        <v>91</v>
      </c>
      <c r="B22" s="12"/>
      <c r="C22" s="13"/>
      <c r="D22" s="52">
        <v>1</v>
      </c>
      <c r="E22" s="77">
        <v>51002</v>
      </c>
      <c r="F22" s="78">
        <v>19038</v>
      </c>
      <c r="G22" s="79">
        <f t="shared" si="0"/>
        <v>0.37327947923610838</v>
      </c>
      <c r="H22" s="14"/>
    </row>
    <row r="23" spans="1:8" x14ac:dyDescent="0.4">
      <c r="A23" s="108" t="s">
        <v>139</v>
      </c>
      <c r="B23" s="12"/>
      <c r="C23" s="13"/>
      <c r="D23" s="52"/>
      <c r="E23" s="77"/>
      <c r="F23" s="78"/>
      <c r="G23" s="79"/>
      <c r="H23" s="14"/>
    </row>
    <row r="24" spans="1:8" x14ac:dyDescent="0.4">
      <c r="A24" s="108" t="s">
        <v>133</v>
      </c>
      <c r="B24" s="12"/>
      <c r="C24" s="13"/>
      <c r="D24" s="52"/>
      <c r="E24" s="77"/>
      <c r="F24" s="78"/>
      <c r="G24" s="79"/>
      <c r="H24" s="14"/>
    </row>
    <row r="25" spans="1:8" x14ac:dyDescent="0.4">
      <c r="A25" s="109" t="s">
        <v>20</v>
      </c>
      <c r="B25" s="12"/>
      <c r="C25" s="13"/>
      <c r="D25" s="52">
        <v>3</v>
      </c>
      <c r="E25" s="77">
        <v>463889</v>
      </c>
      <c r="F25" s="78">
        <v>99042</v>
      </c>
      <c r="G25" s="79">
        <f>F25/E25</f>
        <v>0.21350366143624877</v>
      </c>
      <c r="H25" s="14"/>
    </row>
    <row r="26" spans="1:8" x14ac:dyDescent="0.4">
      <c r="A26" s="109" t="s">
        <v>21</v>
      </c>
      <c r="B26" s="12"/>
      <c r="C26" s="13"/>
      <c r="D26" s="52"/>
      <c r="E26" s="77"/>
      <c r="F26" s="78"/>
      <c r="G26" s="79"/>
      <c r="H26" s="14"/>
    </row>
    <row r="27" spans="1:8" x14ac:dyDescent="0.4">
      <c r="A27" s="110" t="s">
        <v>22</v>
      </c>
      <c r="B27" s="12"/>
      <c r="C27" s="13"/>
      <c r="D27" s="52"/>
      <c r="E27" s="78"/>
      <c r="F27" s="78"/>
      <c r="G27" s="79"/>
      <c r="H27" s="14"/>
    </row>
    <row r="28" spans="1:8" x14ac:dyDescent="0.4">
      <c r="A28" s="110" t="s">
        <v>23</v>
      </c>
      <c r="B28" s="12"/>
      <c r="C28" s="13"/>
      <c r="D28" s="52"/>
      <c r="E28" s="78"/>
      <c r="F28" s="78"/>
      <c r="G28" s="79"/>
      <c r="H28" s="14"/>
    </row>
    <row r="29" spans="1:8" x14ac:dyDescent="0.4">
      <c r="A29" s="110" t="s">
        <v>141</v>
      </c>
      <c r="B29" s="12"/>
      <c r="C29" s="13"/>
      <c r="D29" s="52"/>
      <c r="E29" s="78"/>
      <c r="F29" s="78"/>
      <c r="G29" s="79"/>
      <c r="H29" s="14"/>
    </row>
    <row r="30" spans="1:8" x14ac:dyDescent="0.4">
      <c r="A30" s="110" t="s">
        <v>107</v>
      </c>
      <c r="B30" s="12"/>
      <c r="C30" s="13"/>
      <c r="D30" s="52">
        <v>2</v>
      </c>
      <c r="E30" s="78">
        <v>379451</v>
      </c>
      <c r="F30" s="78">
        <v>107770.5</v>
      </c>
      <c r="G30" s="79">
        <f>F30/E30</f>
        <v>0.28401690863906009</v>
      </c>
      <c r="H30" s="14"/>
    </row>
    <row r="31" spans="1:8" x14ac:dyDescent="0.4">
      <c r="A31" s="110" t="s">
        <v>19</v>
      </c>
      <c r="B31" s="12"/>
      <c r="C31" s="13"/>
      <c r="D31" s="52">
        <v>2</v>
      </c>
      <c r="E31" s="78">
        <v>206147</v>
      </c>
      <c r="F31" s="78">
        <v>63888</v>
      </c>
      <c r="G31" s="79">
        <f>F31/E31</f>
        <v>0.30991476955764574</v>
      </c>
      <c r="H31" s="14"/>
    </row>
    <row r="32" spans="1:8" x14ac:dyDescent="0.4">
      <c r="A32" s="110" t="s">
        <v>132</v>
      </c>
      <c r="B32" s="12"/>
      <c r="C32" s="13"/>
      <c r="D32" s="52"/>
      <c r="E32" s="78"/>
      <c r="F32" s="78"/>
      <c r="G32" s="79"/>
      <c r="H32" s="14"/>
    </row>
    <row r="33" spans="1:8" x14ac:dyDescent="0.4">
      <c r="A33" s="110" t="s">
        <v>142</v>
      </c>
      <c r="B33" s="12"/>
      <c r="C33" s="13"/>
      <c r="D33" s="52"/>
      <c r="E33" s="78"/>
      <c r="F33" s="78"/>
      <c r="G33" s="79"/>
      <c r="H33" s="14"/>
    </row>
    <row r="34" spans="1:8" x14ac:dyDescent="0.4">
      <c r="A34" s="110" t="s">
        <v>72</v>
      </c>
      <c r="B34" s="12"/>
      <c r="C34" s="13"/>
      <c r="D34" s="52"/>
      <c r="E34" s="78"/>
      <c r="F34" s="78"/>
      <c r="G34" s="79"/>
      <c r="H34" s="14"/>
    </row>
    <row r="35" spans="1:8" x14ac:dyDescent="0.4">
      <c r="A35" s="15" t="s">
        <v>28</v>
      </c>
      <c r="B35" s="12"/>
      <c r="C35" s="13"/>
      <c r="D35" s="53"/>
      <c r="E35" s="77"/>
      <c r="F35" s="78"/>
      <c r="G35" s="80"/>
      <c r="H35" s="14"/>
    </row>
    <row r="36" spans="1:8" x14ac:dyDescent="0.4">
      <c r="A36" s="15" t="s">
        <v>29</v>
      </c>
      <c r="B36" s="12"/>
      <c r="C36" s="13"/>
      <c r="D36" s="53"/>
      <c r="E36" s="77"/>
      <c r="F36" s="78"/>
      <c r="G36" s="80"/>
      <c r="H36" s="14"/>
    </row>
    <row r="37" spans="1:8" x14ac:dyDescent="0.4">
      <c r="A37" s="15" t="s">
        <v>30</v>
      </c>
      <c r="B37" s="12"/>
      <c r="C37" s="13"/>
      <c r="D37" s="53"/>
      <c r="E37" s="77"/>
      <c r="F37" s="78"/>
      <c r="G37" s="80"/>
      <c r="H37" s="14"/>
    </row>
    <row r="38" spans="1:8" x14ac:dyDescent="0.4">
      <c r="A38" s="16"/>
      <c r="B38" s="17"/>
      <c r="C38" s="13"/>
      <c r="D38" s="53"/>
      <c r="E38" s="81"/>
      <c r="F38" s="81"/>
      <c r="G38" s="80"/>
      <c r="H38" s="14"/>
    </row>
    <row r="39" spans="1:8" x14ac:dyDescent="0.4">
      <c r="A39" s="18" t="s">
        <v>31</v>
      </c>
      <c r="B39" s="19"/>
      <c r="C39" s="2"/>
      <c r="D39" s="76">
        <f>SUM(D9:D38)</f>
        <v>31</v>
      </c>
      <c r="E39" s="82">
        <f>SUM(E9:E38)</f>
        <v>14041863</v>
      </c>
      <c r="F39" s="82">
        <f>SUM(F9:F38)</f>
        <v>2434170</v>
      </c>
      <c r="G39" s="83">
        <f>F39/E39</f>
        <v>0.17335092928908366</v>
      </c>
      <c r="H39" s="14"/>
    </row>
    <row r="40" spans="1:8" x14ac:dyDescent="0.4">
      <c r="A40" s="20"/>
      <c r="B40" s="20"/>
      <c r="C40" s="20"/>
      <c r="D40" s="84"/>
      <c r="E40" s="85"/>
      <c r="F40" s="55"/>
      <c r="G40" s="55"/>
      <c r="H40" s="2"/>
    </row>
    <row r="41" spans="1:8" ht="17.649999999999999" x14ac:dyDescent="0.5">
      <c r="A41" s="21" t="s">
        <v>32</v>
      </c>
      <c r="B41" s="22"/>
      <c r="C41" s="22"/>
      <c r="D41" s="10"/>
      <c r="E41" s="86"/>
      <c r="F41" s="56"/>
      <c r="G41" s="56"/>
      <c r="H41" s="2"/>
    </row>
    <row r="42" spans="1:8" x14ac:dyDescent="0.4">
      <c r="A42" s="23"/>
      <c r="B42" s="23"/>
      <c r="C42" s="23"/>
      <c r="D42" s="87"/>
      <c r="E42" s="10" t="s">
        <v>122</v>
      </c>
      <c r="F42" s="10" t="s">
        <v>122</v>
      </c>
      <c r="G42" s="10" t="s">
        <v>5</v>
      </c>
      <c r="H42" s="2"/>
    </row>
    <row r="43" spans="1:8" x14ac:dyDescent="0.4">
      <c r="A43" s="23"/>
      <c r="B43" s="23"/>
      <c r="C43" s="23"/>
      <c r="D43" s="87" t="s">
        <v>6</v>
      </c>
      <c r="E43" s="57" t="s">
        <v>123</v>
      </c>
      <c r="F43" s="56" t="s">
        <v>8</v>
      </c>
      <c r="G43" s="59" t="s">
        <v>124</v>
      </c>
      <c r="H43" s="2"/>
    </row>
    <row r="44" spans="1:8" x14ac:dyDescent="0.4">
      <c r="A44" s="24" t="s">
        <v>33</v>
      </c>
      <c r="B44" s="25"/>
      <c r="C44" s="13"/>
      <c r="D44" s="52">
        <v>93</v>
      </c>
      <c r="E44" s="78">
        <v>12243683.949999999</v>
      </c>
      <c r="F44" s="78">
        <v>670340.44999999995</v>
      </c>
      <c r="G44" s="79">
        <f>1-(+F44/E44)</f>
        <v>0.94525010178819591</v>
      </c>
      <c r="H44" s="14"/>
    </row>
    <row r="45" spans="1:8" x14ac:dyDescent="0.4">
      <c r="A45" s="24" t="s">
        <v>34</v>
      </c>
      <c r="B45" s="25"/>
      <c r="C45" s="13"/>
      <c r="D45" s="52">
        <v>15</v>
      </c>
      <c r="E45" s="78">
        <v>8472041.9499999993</v>
      </c>
      <c r="F45" s="78">
        <v>418169.75</v>
      </c>
      <c r="G45" s="79">
        <f t="shared" ref="G45:G52" si="1">1-(+F45/E45)</f>
        <v>0.95064120875841507</v>
      </c>
      <c r="H45" s="14"/>
    </row>
    <row r="46" spans="1:8" x14ac:dyDescent="0.4">
      <c r="A46" s="24" t="s">
        <v>35</v>
      </c>
      <c r="B46" s="25"/>
      <c r="C46" s="13"/>
      <c r="D46" s="52">
        <v>41</v>
      </c>
      <c r="E46" s="78">
        <v>2392995.25</v>
      </c>
      <c r="F46" s="78">
        <v>57748.28</v>
      </c>
      <c r="G46" s="79">
        <f t="shared" si="1"/>
        <v>0.97586778327286694</v>
      </c>
      <c r="H46" s="14"/>
    </row>
    <row r="47" spans="1:8" x14ac:dyDescent="0.4">
      <c r="A47" s="24" t="s">
        <v>36</v>
      </c>
      <c r="B47" s="25"/>
      <c r="C47" s="13"/>
      <c r="D47" s="52"/>
      <c r="E47" s="78"/>
      <c r="F47" s="78"/>
      <c r="G47" s="79"/>
      <c r="H47" s="14"/>
    </row>
    <row r="48" spans="1:8" x14ac:dyDescent="0.4">
      <c r="A48" s="24" t="s">
        <v>37</v>
      </c>
      <c r="B48" s="25"/>
      <c r="C48" s="13"/>
      <c r="D48" s="52">
        <v>114</v>
      </c>
      <c r="E48" s="78">
        <v>11779431.34</v>
      </c>
      <c r="F48" s="78">
        <v>846429.03</v>
      </c>
      <c r="G48" s="79">
        <f t="shared" si="1"/>
        <v>0.92814347267123676</v>
      </c>
      <c r="H48" s="14"/>
    </row>
    <row r="49" spans="1:8" x14ac:dyDescent="0.4">
      <c r="A49" s="24" t="s">
        <v>38</v>
      </c>
      <c r="B49" s="25"/>
      <c r="C49" s="13"/>
      <c r="D49" s="52">
        <v>8</v>
      </c>
      <c r="E49" s="78">
        <v>945763</v>
      </c>
      <c r="F49" s="78">
        <v>63312</v>
      </c>
      <c r="G49" s="79">
        <f t="shared" si="1"/>
        <v>0.93305722469582764</v>
      </c>
      <c r="H49" s="14"/>
    </row>
    <row r="50" spans="1:8" x14ac:dyDescent="0.4">
      <c r="A50" s="24" t="s">
        <v>39</v>
      </c>
      <c r="B50" s="25"/>
      <c r="C50" s="13"/>
      <c r="D50" s="52">
        <v>13</v>
      </c>
      <c r="E50" s="78">
        <v>829594</v>
      </c>
      <c r="F50" s="78">
        <v>58264</v>
      </c>
      <c r="G50" s="79">
        <f t="shared" si="1"/>
        <v>0.92976805521737138</v>
      </c>
      <c r="H50" s="14"/>
    </row>
    <row r="51" spans="1:8" x14ac:dyDescent="0.4">
      <c r="A51" s="24" t="s">
        <v>40</v>
      </c>
      <c r="B51" s="25"/>
      <c r="C51" s="13"/>
      <c r="D51" s="52"/>
      <c r="E51" s="78"/>
      <c r="F51" s="78"/>
      <c r="G51" s="79"/>
      <c r="H51" s="14"/>
    </row>
    <row r="52" spans="1:8" x14ac:dyDescent="0.4">
      <c r="A52" s="45" t="s">
        <v>41</v>
      </c>
      <c r="B52" s="25"/>
      <c r="C52" s="13"/>
      <c r="D52" s="52">
        <v>2</v>
      </c>
      <c r="E52" s="78">
        <v>111425</v>
      </c>
      <c r="F52" s="78">
        <v>20650</v>
      </c>
      <c r="G52" s="79">
        <f t="shared" si="1"/>
        <v>0.81467354722907781</v>
      </c>
      <c r="H52" s="14"/>
    </row>
    <row r="53" spans="1:8" x14ac:dyDescent="0.4">
      <c r="A53" s="46" t="s">
        <v>59</v>
      </c>
      <c r="B53" s="25"/>
      <c r="C53" s="13"/>
      <c r="D53" s="52"/>
      <c r="E53" s="78"/>
      <c r="F53" s="78"/>
      <c r="G53" s="79"/>
      <c r="H53" s="14"/>
    </row>
    <row r="54" spans="1:8" x14ac:dyDescent="0.4">
      <c r="A54" s="24" t="s">
        <v>92</v>
      </c>
      <c r="B54" s="25"/>
      <c r="C54" s="13"/>
      <c r="D54" s="52">
        <v>758</v>
      </c>
      <c r="E54" s="78">
        <v>72667577.510000005</v>
      </c>
      <c r="F54" s="78">
        <v>7525990.7199999997</v>
      </c>
      <c r="G54" s="79">
        <f>1-(+F54/E54)</f>
        <v>0.89643261853659117</v>
      </c>
      <c r="H54" s="14"/>
    </row>
    <row r="55" spans="1:8" x14ac:dyDescent="0.4">
      <c r="A55" s="50" t="s">
        <v>93</v>
      </c>
      <c r="B55" s="27"/>
      <c r="C55" s="13"/>
      <c r="D55" s="52"/>
      <c r="E55" s="78"/>
      <c r="F55" s="78"/>
      <c r="G55" s="79"/>
      <c r="H55" s="14"/>
    </row>
    <row r="56" spans="1:8" x14ac:dyDescent="0.4">
      <c r="A56" s="15" t="s">
        <v>43</v>
      </c>
      <c r="B56" s="25"/>
      <c r="C56" s="13"/>
      <c r="D56" s="53"/>
      <c r="E56" s="81"/>
      <c r="F56" s="78"/>
      <c r="G56" s="80"/>
      <c r="H56" s="14"/>
    </row>
    <row r="57" spans="1:8" x14ac:dyDescent="0.4">
      <c r="A57" s="15" t="s">
        <v>44</v>
      </c>
      <c r="B57" s="25"/>
      <c r="C57" s="13"/>
      <c r="D57" s="53"/>
      <c r="E57" s="81"/>
      <c r="F57" s="78"/>
      <c r="G57" s="80"/>
      <c r="H57" s="14"/>
    </row>
    <row r="58" spans="1:8" x14ac:dyDescent="0.4">
      <c r="A58" s="15" t="s">
        <v>30</v>
      </c>
      <c r="B58" s="25"/>
      <c r="C58" s="13"/>
      <c r="D58" s="53"/>
      <c r="E58" s="77"/>
      <c r="F58" s="78"/>
      <c r="G58" s="80"/>
      <c r="H58" s="14"/>
    </row>
    <row r="59" spans="1:8" x14ac:dyDescent="0.4">
      <c r="A59" s="29"/>
      <c r="B59" s="17"/>
      <c r="C59" s="13"/>
      <c r="D59" s="53"/>
      <c r="E59" s="77"/>
      <c r="F59" s="78"/>
      <c r="G59" s="80"/>
      <c r="H59" s="14"/>
    </row>
    <row r="60" spans="1:8" x14ac:dyDescent="0.4">
      <c r="A60" s="19" t="s">
        <v>45</v>
      </c>
      <c r="B60" s="19"/>
      <c r="C60" s="2"/>
      <c r="D60" s="53"/>
      <c r="E60" s="88"/>
      <c r="F60" s="88"/>
      <c r="G60" s="80"/>
      <c r="H60" s="14"/>
    </row>
    <row r="61" spans="1:8" x14ac:dyDescent="0.4">
      <c r="A61" s="30"/>
      <c r="B61" s="30"/>
      <c r="C61" s="30"/>
      <c r="D61" s="54">
        <f>SUM(D44:D57)</f>
        <v>1044</v>
      </c>
      <c r="E61" s="89">
        <f>SUM(E44:E60)</f>
        <v>109442512</v>
      </c>
      <c r="F61" s="89">
        <f>SUM(F44:F60)</f>
        <v>9660904.2300000004</v>
      </c>
      <c r="G61" s="83">
        <f>1-(+F61/E61)</f>
        <v>0.91172621997199776</v>
      </c>
      <c r="H61" s="2"/>
    </row>
    <row r="62" spans="1:8" ht="17.25" x14ac:dyDescent="0.45">
      <c r="A62" s="31" t="s">
        <v>46</v>
      </c>
      <c r="B62" s="32"/>
      <c r="C62" s="32"/>
      <c r="D62" s="90"/>
      <c r="E62" s="91"/>
      <c r="F62" s="92"/>
      <c r="G62" s="92"/>
      <c r="H62" s="2"/>
    </row>
    <row r="63" spans="1:8" ht="17.25" x14ac:dyDescent="0.45">
      <c r="A63" s="31"/>
      <c r="B63" s="32"/>
      <c r="C63" s="32"/>
      <c r="D63" s="32"/>
      <c r="E63" s="32"/>
      <c r="F63" s="33">
        <f>F61+F39</f>
        <v>12095074.23</v>
      </c>
      <c r="G63" s="32"/>
      <c r="H63" s="2"/>
    </row>
    <row r="64" spans="1:8" ht="17.25" x14ac:dyDescent="0.45">
      <c r="A64" s="31"/>
      <c r="B64" s="32"/>
      <c r="C64" s="32"/>
      <c r="D64" s="32"/>
      <c r="E64" s="32"/>
      <c r="F64" s="33"/>
      <c r="G64" s="32"/>
      <c r="H64" s="2"/>
    </row>
    <row r="65" spans="1:8" x14ac:dyDescent="0.4">
      <c r="A65" s="3" t="s">
        <v>47</v>
      </c>
      <c r="B65" s="20"/>
      <c r="C65" s="20"/>
      <c r="D65" s="20"/>
      <c r="E65" s="20"/>
      <c r="F65" s="34"/>
      <c r="G65" s="20"/>
      <c r="H65" s="2"/>
    </row>
    <row r="66" spans="1:8" x14ac:dyDescent="0.4">
      <c r="A66" s="3" t="s">
        <v>48</v>
      </c>
      <c r="B66" s="20"/>
      <c r="C66" s="20"/>
      <c r="D66" s="20"/>
      <c r="E66" s="20"/>
      <c r="F66" s="34"/>
      <c r="G66" s="20"/>
      <c r="H66" s="2"/>
    </row>
    <row r="67" spans="1:8" x14ac:dyDescent="0.4">
      <c r="A67" s="3" t="s">
        <v>49</v>
      </c>
      <c r="B67" s="20"/>
      <c r="C67" s="20"/>
      <c r="D67" s="20"/>
      <c r="E67" s="20"/>
      <c r="F67" s="34"/>
      <c r="G67" s="20"/>
      <c r="H67" s="2"/>
    </row>
    <row r="68" spans="1:8" x14ac:dyDescent="0.4">
      <c r="A68" s="3"/>
      <c r="B68" s="20"/>
      <c r="C68" s="20"/>
      <c r="D68" s="20"/>
      <c r="E68" s="20"/>
      <c r="F68" s="34"/>
      <c r="G68" s="20"/>
      <c r="H68" s="2"/>
    </row>
    <row r="69" spans="1:8" ht="17.25" x14ac:dyDescent="0.45">
      <c r="A69" s="35" t="s">
        <v>50</v>
      </c>
      <c r="B69" s="32"/>
      <c r="C69" s="32"/>
      <c r="D69" s="32"/>
      <c r="E69" s="32"/>
      <c r="F69" s="33"/>
      <c r="G69" s="32"/>
      <c r="H69" s="2"/>
    </row>
    <row r="70" spans="1:8" ht="17.649999999999999" x14ac:dyDescent="0.5">
      <c r="A70" s="36"/>
      <c r="B70" s="32"/>
      <c r="C70" s="32"/>
      <c r="D70" s="32"/>
      <c r="E70" s="33"/>
      <c r="F70" s="2"/>
      <c r="G70" s="2"/>
      <c r="H70" s="2"/>
    </row>
    <row r="71" spans="1:8" ht="17.25" x14ac:dyDescent="0.45">
      <c r="A71" s="31"/>
      <c r="B71" s="32"/>
      <c r="C71" s="32"/>
      <c r="D71" s="32"/>
      <c r="E71" s="33"/>
      <c r="F71" s="2"/>
      <c r="G71" s="2"/>
      <c r="H71" s="2"/>
    </row>
    <row r="72" spans="1:8" ht="17.649999999999999" x14ac:dyDescent="0.5">
      <c r="A72" s="36"/>
      <c r="B72" s="32"/>
      <c r="C72" s="32"/>
      <c r="D72" s="32"/>
      <c r="E72" s="37"/>
      <c r="F72" s="2"/>
      <c r="G72" s="2"/>
      <c r="H72" s="2"/>
    </row>
    <row r="73" spans="1:8" ht="17.649999999999999" x14ac:dyDescent="0.5">
      <c r="A73" s="36"/>
      <c r="B73" s="32"/>
      <c r="C73" s="32"/>
      <c r="D73" s="32"/>
      <c r="E73" s="38"/>
      <c r="F73" s="2"/>
      <c r="G73" s="2"/>
      <c r="H73" s="2"/>
    </row>
    <row r="74" spans="1:8" ht="17.649999999999999" x14ac:dyDescent="0.5">
      <c r="A74" s="36"/>
      <c r="B74" s="32"/>
      <c r="C74" s="32"/>
      <c r="D74" s="32"/>
      <c r="E74" s="39"/>
      <c r="F74" s="2"/>
      <c r="G74" s="2"/>
      <c r="H74" s="2"/>
    </row>
    <row r="75" spans="1:8" ht="17.649999999999999" x14ac:dyDescent="0.5">
      <c r="A75" s="36"/>
      <c r="B75" s="32"/>
      <c r="C75" s="32"/>
      <c r="D75" s="32"/>
      <c r="E75" s="33"/>
      <c r="F75" s="2"/>
      <c r="G75" s="2"/>
      <c r="H75" s="2"/>
    </row>
    <row r="76" spans="1:8" ht="17.649999999999999" x14ac:dyDescent="0.5">
      <c r="A76" s="36"/>
      <c r="B76" s="32"/>
      <c r="C76" s="32"/>
      <c r="D76" s="32"/>
      <c r="E76" s="33"/>
      <c r="F76" s="2"/>
      <c r="G76" s="2"/>
      <c r="H76" s="2"/>
    </row>
    <row r="77" spans="1:8" ht="17.649999999999999" x14ac:dyDescent="0.5">
      <c r="A77" s="36"/>
      <c r="B77" s="32"/>
      <c r="C77" s="32"/>
      <c r="D77" s="32"/>
      <c r="E77" s="37"/>
      <c r="F77" s="2"/>
      <c r="G77" s="2"/>
      <c r="H77" s="2"/>
    </row>
    <row r="78" spans="1:8" ht="17.649999999999999" x14ac:dyDescent="0.5">
      <c r="A78" s="36"/>
      <c r="B78" s="32"/>
      <c r="C78" s="32"/>
      <c r="D78" s="32"/>
      <c r="E78" s="38"/>
      <c r="F78" s="2"/>
      <c r="G78" s="2"/>
      <c r="H78" s="2"/>
    </row>
    <row r="79" spans="1:8" ht="17.649999999999999" x14ac:dyDescent="0.5">
      <c r="A79" s="36"/>
      <c r="B79" s="32"/>
      <c r="C79" s="32"/>
      <c r="D79" s="32"/>
      <c r="E79" s="38"/>
      <c r="F79" s="2"/>
      <c r="G79" s="2"/>
      <c r="H79" s="2"/>
    </row>
    <row r="80" spans="1:8" ht="17.649999999999999" x14ac:dyDescent="0.5">
      <c r="A80" s="36"/>
      <c r="B80" s="32"/>
      <c r="C80" s="32"/>
      <c r="D80" s="32"/>
      <c r="E80" s="38"/>
      <c r="F80" s="2"/>
      <c r="G80" s="2"/>
      <c r="H80" s="2"/>
    </row>
    <row r="81" spans="1:8" ht="17.649999999999999" x14ac:dyDescent="0.5">
      <c r="A81" s="36"/>
      <c r="B81" s="32"/>
      <c r="C81" s="32"/>
      <c r="D81" s="32"/>
      <c r="E81" s="40"/>
      <c r="F81" s="2"/>
      <c r="G81" s="2"/>
      <c r="H81" s="2"/>
    </row>
    <row r="82" spans="1:8" ht="17.649999999999999" x14ac:dyDescent="0.5">
      <c r="A82" s="36"/>
      <c r="B82" s="32"/>
      <c r="C82" s="32"/>
      <c r="D82" s="32"/>
      <c r="E82" s="32"/>
      <c r="F82" s="2"/>
      <c r="G82" s="2"/>
      <c r="H82" s="2"/>
    </row>
    <row r="83" spans="1:8" x14ac:dyDescent="0.4">
      <c r="A83" s="41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C1827-01AA-4BEF-A72B-2A0A04754AA9}">
  <dimension ref="A1:H75"/>
  <sheetViews>
    <sheetView tabSelected="1" topLeftCell="A40" zoomScale="87" workbookViewId="0">
      <selection activeCell="I58" sqref="I58"/>
    </sheetView>
  </sheetViews>
  <sheetFormatPr defaultRowHeight="15" x14ac:dyDescent="0.4"/>
  <cols>
    <col min="1" max="1" width="9.6640625" customWidth="1"/>
    <col min="2" max="2" width="15.6640625" customWidth="1"/>
    <col min="3" max="3" width="3.6640625" customWidth="1"/>
    <col min="4" max="4" width="7.6640625" customWidth="1"/>
    <col min="5" max="5" width="18.6640625" customWidth="1"/>
    <col min="6" max="6" width="14.6640625" customWidth="1"/>
    <col min="7" max="7" width="11.6640625" customWidth="1"/>
  </cols>
  <sheetData>
    <row r="1" spans="1:8" ht="22.5" x14ac:dyDescent="0.6">
      <c r="A1" s="1" t="s">
        <v>0</v>
      </c>
      <c r="B1" s="2"/>
      <c r="C1" s="2"/>
      <c r="D1" s="2"/>
      <c r="E1" s="2"/>
      <c r="F1" s="2"/>
      <c r="G1" s="2"/>
      <c r="H1" s="2"/>
    </row>
    <row r="2" spans="1:8" ht="22.5" x14ac:dyDescent="0.6">
      <c r="A2" s="1" t="s">
        <v>1</v>
      </c>
      <c r="B2" s="2"/>
      <c r="C2" s="2"/>
      <c r="D2" s="2"/>
      <c r="E2" s="2"/>
      <c r="F2" s="2"/>
      <c r="G2" s="2"/>
      <c r="H2" s="2"/>
    </row>
    <row r="3" spans="1:8" ht="22.5" x14ac:dyDescent="0.6">
      <c r="A3" s="1" t="str">
        <f>ARG!$A$3</f>
        <v>MONTH ENDED:  SEPTEMBER 2025</v>
      </c>
      <c r="B3" s="2"/>
      <c r="C3" s="2"/>
      <c r="D3" s="2"/>
      <c r="E3" s="2"/>
      <c r="F3" s="2"/>
      <c r="G3" s="2"/>
      <c r="H3" s="2"/>
    </row>
    <row r="4" spans="1:8" x14ac:dyDescent="0.4">
      <c r="A4" s="3"/>
      <c r="B4" s="3"/>
      <c r="C4" s="3"/>
      <c r="D4" s="3"/>
      <c r="E4" s="3"/>
      <c r="F4" s="4"/>
      <c r="G4" s="4"/>
      <c r="H4" s="2"/>
    </row>
    <row r="5" spans="1:8" ht="22.5" x14ac:dyDescent="0.6">
      <c r="A5" s="2"/>
      <c r="B5" s="62"/>
      <c r="C5" s="3"/>
      <c r="D5" s="5" t="s">
        <v>140</v>
      </c>
      <c r="E5" s="6"/>
      <c r="F5" s="7"/>
      <c r="G5" s="4"/>
      <c r="H5" s="2"/>
    </row>
    <row r="6" spans="1:8" ht="17.649999999999999" x14ac:dyDescent="0.5">
      <c r="A6" s="21" t="s">
        <v>3</v>
      </c>
      <c r="B6" s="62"/>
      <c r="C6" s="3"/>
      <c r="D6" s="3"/>
      <c r="E6" s="3"/>
      <c r="F6" s="4"/>
      <c r="G6" s="4"/>
      <c r="H6" s="2"/>
    </row>
    <row r="7" spans="1:8" x14ac:dyDescent="0.4">
      <c r="A7" s="9"/>
      <c r="B7" s="9"/>
      <c r="C7" s="9"/>
      <c r="D7" s="9"/>
      <c r="E7" s="10" t="s">
        <v>4</v>
      </c>
      <c r="F7" s="10" t="s">
        <v>4</v>
      </c>
      <c r="G7" s="11" t="s">
        <v>5</v>
      </c>
      <c r="H7" s="2"/>
    </row>
    <row r="8" spans="1:8" x14ac:dyDescent="0.4">
      <c r="A8" s="9"/>
      <c r="B8" s="9"/>
      <c r="C8" s="9"/>
      <c r="D8" s="10" t="s">
        <v>6</v>
      </c>
      <c r="E8" s="10" t="s">
        <v>7</v>
      </c>
      <c r="F8" s="11" t="s">
        <v>8</v>
      </c>
      <c r="G8" s="11" t="s">
        <v>9</v>
      </c>
      <c r="H8" s="2"/>
    </row>
    <row r="9" spans="1:8" x14ac:dyDescent="0.4">
      <c r="A9" s="108" t="s">
        <v>10</v>
      </c>
      <c r="B9" s="12"/>
      <c r="C9" s="13"/>
      <c r="D9" s="52"/>
      <c r="E9" s="78"/>
      <c r="F9" s="78"/>
      <c r="G9" s="79"/>
      <c r="H9" s="14"/>
    </row>
    <row r="10" spans="1:8" x14ac:dyDescent="0.4">
      <c r="A10" s="108" t="s">
        <v>11</v>
      </c>
      <c r="B10" s="12"/>
      <c r="C10" s="13"/>
      <c r="D10" s="52">
        <v>3</v>
      </c>
      <c r="E10" s="78">
        <v>901196</v>
      </c>
      <c r="F10" s="78">
        <v>24742.5</v>
      </c>
      <c r="G10" s="79">
        <f>F10/E10</f>
        <v>2.7455181780655927E-2</v>
      </c>
      <c r="H10" s="14"/>
    </row>
    <row r="11" spans="1:8" x14ac:dyDescent="0.4">
      <c r="A11" s="108" t="s">
        <v>111</v>
      </c>
      <c r="B11" s="12"/>
      <c r="C11" s="13"/>
      <c r="D11" s="52"/>
      <c r="E11" s="78"/>
      <c r="F11" s="78"/>
      <c r="G11" s="79"/>
      <c r="H11" s="14"/>
    </row>
    <row r="12" spans="1:8" x14ac:dyDescent="0.4">
      <c r="A12" s="108" t="s">
        <v>25</v>
      </c>
      <c r="B12" s="12"/>
      <c r="C12" s="13"/>
      <c r="D12" s="52"/>
      <c r="E12" s="78"/>
      <c r="F12" s="78"/>
      <c r="G12" s="79"/>
      <c r="H12" s="14"/>
    </row>
    <row r="13" spans="1:8" x14ac:dyDescent="0.4">
      <c r="A13" s="108" t="s">
        <v>70</v>
      </c>
      <c r="B13" s="12"/>
      <c r="C13" s="13"/>
      <c r="D13" s="52"/>
      <c r="E13" s="78"/>
      <c r="F13" s="78"/>
      <c r="G13" s="79"/>
      <c r="H13" s="14"/>
    </row>
    <row r="14" spans="1:8" x14ac:dyDescent="0.4">
      <c r="A14" s="108" t="s">
        <v>99</v>
      </c>
      <c r="B14" s="12"/>
      <c r="C14" s="13"/>
      <c r="D14" s="52"/>
      <c r="E14" s="78"/>
      <c r="F14" s="78"/>
      <c r="G14" s="79"/>
      <c r="H14" s="14"/>
    </row>
    <row r="15" spans="1:8" x14ac:dyDescent="0.4">
      <c r="A15" s="108" t="s">
        <v>101</v>
      </c>
      <c r="B15" s="12"/>
      <c r="C15" s="13"/>
      <c r="D15" s="52">
        <v>6</v>
      </c>
      <c r="E15" s="78">
        <v>1796951</v>
      </c>
      <c r="F15" s="78">
        <v>586684.5</v>
      </c>
      <c r="G15" s="79">
        <f>F15/E15</f>
        <v>0.32648886920121917</v>
      </c>
      <c r="H15" s="14"/>
    </row>
    <row r="16" spans="1:8" x14ac:dyDescent="0.4">
      <c r="A16" s="108" t="s">
        <v>96</v>
      </c>
      <c r="B16" s="12"/>
      <c r="C16" s="13"/>
      <c r="D16" s="52">
        <v>6</v>
      </c>
      <c r="E16" s="78">
        <v>768391</v>
      </c>
      <c r="F16" s="78">
        <v>237836</v>
      </c>
      <c r="G16" s="79">
        <f>F16/E16</f>
        <v>0.30952470812385879</v>
      </c>
      <c r="H16" s="14"/>
    </row>
    <row r="17" spans="1:8" x14ac:dyDescent="0.4">
      <c r="A17" s="108" t="s">
        <v>74</v>
      </c>
      <c r="B17" s="12"/>
      <c r="C17" s="13"/>
      <c r="D17" s="52"/>
      <c r="E17" s="78"/>
      <c r="F17" s="78"/>
      <c r="G17" s="79"/>
      <c r="H17" s="14"/>
    </row>
    <row r="18" spans="1:8" x14ac:dyDescent="0.4">
      <c r="A18" s="110" t="s">
        <v>105</v>
      </c>
      <c r="B18" s="12"/>
      <c r="C18" s="13"/>
      <c r="D18" s="52"/>
      <c r="E18" s="78"/>
      <c r="F18" s="78"/>
      <c r="G18" s="79"/>
      <c r="H18" s="14"/>
    </row>
    <row r="19" spans="1:8" x14ac:dyDescent="0.4">
      <c r="A19" s="110" t="s">
        <v>14</v>
      </c>
      <c r="B19" s="12"/>
      <c r="C19" s="13"/>
      <c r="D19" s="52">
        <v>1</v>
      </c>
      <c r="E19" s="78">
        <v>63608</v>
      </c>
      <c r="F19" s="78">
        <v>22492</v>
      </c>
      <c r="G19" s="79">
        <f>F19/E19</f>
        <v>0.35360332033706454</v>
      </c>
      <c r="H19" s="14"/>
    </row>
    <row r="20" spans="1:8" x14ac:dyDescent="0.4">
      <c r="A20" s="108" t="s">
        <v>15</v>
      </c>
      <c r="B20" s="12"/>
      <c r="C20" s="13"/>
      <c r="D20" s="52">
        <v>1</v>
      </c>
      <c r="E20" s="78">
        <v>970359</v>
      </c>
      <c r="F20" s="78">
        <v>305394</v>
      </c>
      <c r="G20" s="79">
        <f>F20/E20</f>
        <v>0.31472269541478981</v>
      </c>
      <c r="H20" s="14"/>
    </row>
    <row r="21" spans="1:8" x14ac:dyDescent="0.4">
      <c r="A21" s="108" t="s">
        <v>58</v>
      </c>
      <c r="B21" s="12"/>
      <c r="C21" s="13"/>
      <c r="D21" s="52"/>
      <c r="E21" s="78"/>
      <c r="F21" s="78"/>
      <c r="G21" s="79"/>
      <c r="H21" s="14"/>
    </row>
    <row r="22" spans="1:8" x14ac:dyDescent="0.4">
      <c r="A22" s="108" t="s">
        <v>91</v>
      </c>
      <c r="B22" s="12"/>
      <c r="C22" s="13"/>
      <c r="D22" s="52"/>
      <c r="E22" s="78"/>
      <c r="F22" s="78"/>
      <c r="G22" s="79"/>
      <c r="H22" s="14"/>
    </row>
    <row r="23" spans="1:8" x14ac:dyDescent="0.4">
      <c r="A23" s="108" t="s">
        <v>106</v>
      </c>
      <c r="B23" s="12"/>
      <c r="C23" s="13"/>
      <c r="D23" s="52"/>
      <c r="E23" s="78"/>
      <c r="F23" s="78"/>
      <c r="G23" s="79"/>
      <c r="H23" s="14"/>
    </row>
    <row r="24" spans="1:8" x14ac:dyDescent="0.4">
      <c r="A24" s="108" t="s">
        <v>18</v>
      </c>
      <c r="B24" s="12"/>
      <c r="C24" s="13"/>
      <c r="D24" s="52"/>
      <c r="E24" s="78"/>
      <c r="F24" s="78"/>
      <c r="G24" s="79"/>
      <c r="H24" s="14"/>
    </row>
    <row r="25" spans="1:8" x14ac:dyDescent="0.4">
      <c r="A25" s="109" t="s">
        <v>20</v>
      </c>
      <c r="B25" s="12"/>
      <c r="C25" s="13"/>
      <c r="D25" s="52">
        <v>2</v>
      </c>
      <c r="E25" s="78">
        <v>718135</v>
      </c>
      <c r="F25" s="78">
        <v>146406</v>
      </c>
      <c r="G25" s="79">
        <f>F25/E25</f>
        <v>0.20386974593913401</v>
      </c>
      <c r="H25" s="14"/>
    </row>
    <row r="26" spans="1:8" x14ac:dyDescent="0.4">
      <c r="A26" s="109" t="s">
        <v>21</v>
      </c>
      <c r="B26" s="12"/>
      <c r="C26" s="13"/>
      <c r="D26" s="52">
        <v>9</v>
      </c>
      <c r="E26" s="78">
        <v>104870</v>
      </c>
      <c r="F26" s="78">
        <v>104870</v>
      </c>
      <c r="G26" s="79">
        <f>F26/E26</f>
        <v>1</v>
      </c>
      <c r="H26" s="14"/>
    </row>
    <row r="27" spans="1:8" x14ac:dyDescent="0.4">
      <c r="A27" s="110" t="s">
        <v>22</v>
      </c>
      <c r="B27" s="12"/>
      <c r="C27" s="13"/>
      <c r="D27" s="52"/>
      <c r="E27" s="78"/>
      <c r="F27" s="78"/>
      <c r="G27" s="79"/>
      <c r="H27" s="14"/>
    </row>
    <row r="28" spans="1:8" x14ac:dyDescent="0.4">
      <c r="A28" s="110" t="s">
        <v>23</v>
      </c>
      <c r="B28" s="12"/>
      <c r="C28" s="13"/>
      <c r="D28" s="52"/>
      <c r="E28" s="78">
        <v>16341.5</v>
      </c>
      <c r="F28" s="78">
        <v>2841.5</v>
      </c>
      <c r="G28" s="79">
        <f>F28/E28</f>
        <v>0.17388244653183613</v>
      </c>
      <c r="H28" s="14"/>
    </row>
    <row r="29" spans="1:8" x14ac:dyDescent="0.4">
      <c r="A29" s="110" t="s">
        <v>24</v>
      </c>
      <c r="B29" s="12"/>
      <c r="C29" s="13"/>
      <c r="D29" s="52">
        <v>1</v>
      </c>
      <c r="E29" s="78">
        <v>90594</v>
      </c>
      <c r="F29" s="78">
        <v>21228.66</v>
      </c>
      <c r="G29" s="79">
        <f t="shared" ref="G29:G34" si="0">F29/E29</f>
        <v>0.23432743890323862</v>
      </c>
      <c r="H29" s="14"/>
    </row>
    <row r="30" spans="1:8" x14ac:dyDescent="0.4">
      <c r="A30" s="110" t="s">
        <v>66</v>
      </c>
      <c r="B30" s="12"/>
      <c r="C30" s="13"/>
      <c r="D30" s="52"/>
      <c r="E30" s="78"/>
      <c r="F30" s="78"/>
      <c r="G30" s="79"/>
      <c r="H30" s="14"/>
    </row>
    <row r="31" spans="1:8" x14ac:dyDescent="0.4">
      <c r="A31" s="110" t="s">
        <v>145</v>
      </c>
      <c r="B31" s="12"/>
      <c r="C31" s="13"/>
      <c r="D31" s="52"/>
      <c r="E31" s="78"/>
      <c r="F31" s="78"/>
      <c r="G31" s="79"/>
      <c r="H31" s="14"/>
    </row>
    <row r="32" spans="1:8" x14ac:dyDescent="0.4">
      <c r="A32" s="110" t="s">
        <v>102</v>
      </c>
      <c r="B32" s="12"/>
      <c r="C32" s="13"/>
      <c r="D32" s="52"/>
      <c r="E32" s="78"/>
      <c r="F32" s="78"/>
      <c r="G32" s="79"/>
      <c r="H32" s="14"/>
    </row>
    <row r="33" spans="1:8" x14ac:dyDescent="0.4">
      <c r="A33" s="110" t="s">
        <v>27</v>
      </c>
      <c r="B33" s="12"/>
      <c r="C33" s="13"/>
      <c r="D33" s="52">
        <v>1</v>
      </c>
      <c r="E33" s="78">
        <v>411657</v>
      </c>
      <c r="F33" s="78">
        <v>107644.24</v>
      </c>
      <c r="G33" s="79">
        <f t="shared" si="0"/>
        <v>0.26149012405959332</v>
      </c>
      <c r="H33" s="14"/>
    </row>
    <row r="34" spans="1:8" x14ac:dyDescent="0.4">
      <c r="A34" s="110" t="s">
        <v>72</v>
      </c>
      <c r="B34" s="12"/>
      <c r="C34" s="13"/>
      <c r="D34" s="52">
        <v>3</v>
      </c>
      <c r="E34" s="78">
        <v>1861079</v>
      </c>
      <c r="F34" s="78">
        <v>224111.96</v>
      </c>
      <c r="G34" s="79">
        <f t="shared" si="0"/>
        <v>0.12042044426915784</v>
      </c>
      <c r="H34" s="14"/>
    </row>
    <row r="35" spans="1:8" x14ac:dyDescent="0.4">
      <c r="A35" s="15" t="s">
        <v>28</v>
      </c>
      <c r="B35" s="12"/>
      <c r="C35" s="13"/>
      <c r="D35" s="53"/>
      <c r="E35" s="77"/>
      <c r="F35" s="78"/>
      <c r="G35" s="80"/>
      <c r="H35" s="14"/>
    </row>
    <row r="36" spans="1:8" x14ac:dyDescent="0.4">
      <c r="A36" s="15" t="s">
        <v>44</v>
      </c>
      <c r="B36" s="12"/>
      <c r="C36" s="13"/>
      <c r="D36" s="53"/>
      <c r="E36" s="77"/>
      <c r="F36" s="78"/>
      <c r="G36" s="80"/>
      <c r="H36" s="14"/>
    </row>
    <row r="37" spans="1:8" x14ac:dyDescent="0.4">
      <c r="A37" s="15" t="s">
        <v>30</v>
      </c>
      <c r="B37" s="12"/>
      <c r="C37" s="13"/>
      <c r="D37" s="53"/>
      <c r="E37" s="77"/>
      <c r="F37" s="78"/>
      <c r="G37" s="80"/>
      <c r="H37" s="14"/>
    </row>
    <row r="38" spans="1:8" x14ac:dyDescent="0.4">
      <c r="A38" s="16"/>
      <c r="B38" s="17"/>
      <c r="C38" s="13"/>
      <c r="D38" s="53"/>
      <c r="E38" s="81"/>
      <c r="F38" s="81"/>
      <c r="G38" s="80"/>
      <c r="H38" s="14"/>
    </row>
    <row r="39" spans="1:8" x14ac:dyDescent="0.4">
      <c r="A39" s="18" t="s">
        <v>31</v>
      </c>
      <c r="B39" s="19"/>
      <c r="C39" s="2"/>
      <c r="D39" s="54">
        <f>SUM(D9:D38)</f>
        <v>33</v>
      </c>
      <c r="E39" s="89">
        <f>SUM(E9:E38)</f>
        <v>7703181.5</v>
      </c>
      <c r="F39" s="89">
        <f>SUM(F9:F38)</f>
        <v>1784251.3599999999</v>
      </c>
      <c r="G39" s="93">
        <f>F39/E39</f>
        <v>0.23162525250119056</v>
      </c>
      <c r="H39" s="14"/>
    </row>
    <row r="40" spans="1:8" x14ac:dyDescent="0.4">
      <c r="A40" s="60"/>
      <c r="B40" s="31"/>
      <c r="C40" s="20"/>
      <c r="D40" s="84"/>
      <c r="E40" s="85"/>
      <c r="F40" s="55"/>
      <c r="G40" s="55"/>
      <c r="H40" s="2"/>
    </row>
    <row r="41" spans="1:8" ht="17.649999999999999" x14ac:dyDescent="0.5">
      <c r="A41" s="21" t="s">
        <v>32</v>
      </c>
      <c r="B41" s="22"/>
      <c r="C41" s="13"/>
      <c r="D41" s="10"/>
      <c r="E41" s="86"/>
      <c r="F41" s="56"/>
      <c r="G41" s="56"/>
      <c r="H41" s="14"/>
    </row>
    <row r="42" spans="1:8" x14ac:dyDescent="0.4">
      <c r="A42" s="23"/>
      <c r="B42" s="23"/>
      <c r="C42" s="13"/>
      <c r="D42" s="87"/>
      <c r="E42" s="10" t="s">
        <v>122</v>
      </c>
      <c r="F42" s="10" t="s">
        <v>122</v>
      </c>
      <c r="G42" s="10" t="s">
        <v>5</v>
      </c>
      <c r="H42" s="14"/>
    </row>
    <row r="43" spans="1:8" x14ac:dyDescent="0.4">
      <c r="A43" s="23"/>
      <c r="B43" s="23"/>
      <c r="C43" s="13"/>
      <c r="D43" s="87" t="s">
        <v>6</v>
      </c>
      <c r="E43" s="57" t="s">
        <v>123</v>
      </c>
      <c r="F43" s="56" t="s">
        <v>8</v>
      </c>
      <c r="G43" s="56" t="s">
        <v>124</v>
      </c>
      <c r="H43" s="14"/>
    </row>
    <row r="44" spans="1:8" x14ac:dyDescent="0.4">
      <c r="A44" s="24" t="s">
        <v>33</v>
      </c>
      <c r="B44" s="25"/>
      <c r="C44" s="13"/>
      <c r="D44" s="52">
        <v>68</v>
      </c>
      <c r="E44" s="78">
        <v>13793054.390000001</v>
      </c>
      <c r="F44" s="78">
        <v>1291895.05</v>
      </c>
      <c r="G44" s="79">
        <f>1-(+F44/E44)</f>
        <v>0.90633727574244705</v>
      </c>
      <c r="H44" s="14"/>
    </row>
    <row r="45" spans="1:8" x14ac:dyDescent="0.4">
      <c r="A45" s="24" t="s">
        <v>34</v>
      </c>
      <c r="B45" s="25"/>
      <c r="C45" s="13"/>
      <c r="D45" s="52">
        <v>7</v>
      </c>
      <c r="E45" s="78">
        <v>760567.62</v>
      </c>
      <c r="F45" s="78">
        <v>73636.83</v>
      </c>
      <c r="G45" s="79">
        <f>1-(+F45/E45)</f>
        <v>0.90318174470798529</v>
      </c>
      <c r="H45" s="14"/>
    </row>
    <row r="46" spans="1:8" x14ac:dyDescent="0.4">
      <c r="A46" s="24" t="s">
        <v>35</v>
      </c>
      <c r="B46" s="25"/>
      <c r="C46" s="13"/>
      <c r="D46" s="52">
        <v>49</v>
      </c>
      <c r="E46" s="78">
        <v>3879542</v>
      </c>
      <c r="F46" s="78">
        <v>242492.55</v>
      </c>
      <c r="G46" s="79">
        <f>1-(+F46/E46)</f>
        <v>0.93749454188149017</v>
      </c>
      <c r="H46" s="14"/>
    </row>
    <row r="47" spans="1:8" x14ac:dyDescent="0.4">
      <c r="A47" s="24" t="s">
        <v>36</v>
      </c>
      <c r="B47" s="25"/>
      <c r="C47" s="13"/>
      <c r="D47" s="52">
        <v>3</v>
      </c>
      <c r="E47" s="78">
        <v>191584.75</v>
      </c>
      <c r="F47" s="78">
        <v>-1961.12</v>
      </c>
      <c r="G47" s="79">
        <f>1-(+F47/E47)</f>
        <v>1.0102363053426746</v>
      </c>
      <c r="H47" s="14"/>
    </row>
    <row r="48" spans="1:8" x14ac:dyDescent="0.4">
      <c r="A48" s="24" t="s">
        <v>37</v>
      </c>
      <c r="B48" s="25"/>
      <c r="C48" s="13"/>
      <c r="D48" s="52">
        <v>40</v>
      </c>
      <c r="E48" s="78">
        <v>15332930.470000001</v>
      </c>
      <c r="F48" s="78">
        <v>903525.63</v>
      </c>
      <c r="G48" s="79">
        <f t="shared" ref="G48:G54" si="1">1-(+F48/E48)</f>
        <v>0.94107286720122985</v>
      </c>
      <c r="H48" s="14"/>
    </row>
    <row r="49" spans="1:8" x14ac:dyDescent="0.4">
      <c r="A49" s="24" t="s">
        <v>38</v>
      </c>
      <c r="B49" s="25"/>
      <c r="C49" s="13"/>
      <c r="D49" s="52">
        <v>2</v>
      </c>
      <c r="E49" s="78">
        <v>283155</v>
      </c>
      <c r="F49" s="78">
        <v>10029</v>
      </c>
      <c r="G49" s="79">
        <f t="shared" si="1"/>
        <v>0.96458123642527949</v>
      </c>
      <c r="H49" s="2"/>
    </row>
    <row r="50" spans="1:8" x14ac:dyDescent="0.4">
      <c r="A50" s="24" t="s">
        <v>39</v>
      </c>
      <c r="B50" s="25"/>
      <c r="C50" s="2"/>
      <c r="D50" s="52">
        <v>1</v>
      </c>
      <c r="E50" s="78">
        <v>120155</v>
      </c>
      <c r="F50" s="78">
        <v>21431</v>
      </c>
      <c r="G50" s="79">
        <f t="shared" si="1"/>
        <v>0.82163871665765054</v>
      </c>
      <c r="H50" s="2"/>
    </row>
    <row r="51" spans="1:8" x14ac:dyDescent="0.4">
      <c r="A51" s="24" t="s">
        <v>40</v>
      </c>
      <c r="B51" s="25"/>
      <c r="C51" s="30"/>
      <c r="D51" s="52"/>
      <c r="E51" s="78"/>
      <c r="F51" s="78"/>
      <c r="G51" s="79"/>
      <c r="H51" s="2"/>
    </row>
    <row r="52" spans="1:8" ht="17.25" x14ac:dyDescent="0.45">
      <c r="A52" s="45" t="s">
        <v>41</v>
      </c>
      <c r="B52" s="25"/>
      <c r="C52" s="32"/>
      <c r="D52" s="52">
        <v>2</v>
      </c>
      <c r="E52" s="78">
        <v>191200</v>
      </c>
      <c r="F52" s="78">
        <v>46450</v>
      </c>
      <c r="G52" s="79">
        <f t="shared" si="1"/>
        <v>0.75706066945606698</v>
      </c>
      <c r="H52" s="2"/>
    </row>
    <row r="53" spans="1:8" ht="17.25" x14ac:dyDescent="0.45">
      <c r="A53" s="46" t="s">
        <v>59</v>
      </c>
      <c r="B53" s="25"/>
      <c r="C53" s="32"/>
      <c r="D53" s="52">
        <v>1</v>
      </c>
      <c r="E53" s="78">
        <v>235900</v>
      </c>
      <c r="F53" s="78">
        <v>50400</v>
      </c>
      <c r="G53" s="79">
        <f t="shared" si="1"/>
        <v>0.78635014836795247</v>
      </c>
      <c r="H53" s="2"/>
    </row>
    <row r="54" spans="1:8" x14ac:dyDescent="0.4">
      <c r="A54" s="24" t="s">
        <v>92</v>
      </c>
      <c r="B54" s="25"/>
      <c r="C54" s="20"/>
      <c r="D54" s="52">
        <v>742</v>
      </c>
      <c r="E54" s="78">
        <v>77119547.950000003</v>
      </c>
      <c r="F54" s="78">
        <v>8856255.9100000001</v>
      </c>
      <c r="G54" s="79">
        <f t="shared" si="1"/>
        <v>0.88516198362908061</v>
      </c>
      <c r="H54" s="2"/>
    </row>
    <row r="55" spans="1:8" x14ac:dyDescent="0.4">
      <c r="A55" s="50" t="s">
        <v>93</v>
      </c>
      <c r="B55" s="27"/>
      <c r="C55" s="20"/>
      <c r="D55" s="53"/>
      <c r="E55" s="81"/>
      <c r="F55" s="78"/>
      <c r="G55" s="80"/>
      <c r="H55" s="2"/>
    </row>
    <row r="56" spans="1:8" x14ac:dyDescent="0.4">
      <c r="A56" s="15" t="s">
        <v>42</v>
      </c>
      <c r="B56" s="27"/>
      <c r="C56" s="20"/>
      <c r="D56" s="53"/>
      <c r="E56" s="81"/>
      <c r="F56" s="78"/>
      <c r="G56" s="80"/>
      <c r="H56" s="2"/>
    </row>
    <row r="57" spans="1:8" ht="17.25" x14ac:dyDescent="0.45">
      <c r="A57" s="15" t="s">
        <v>43</v>
      </c>
      <c r="B57" s="25"/>
      <c r="C57" s="32"/>
      <c r="D57" s="53"/>
      <c r="E57" s="77"/>
      <c r="F57" s="78"/>
      <c r="G57" s="80"/>
      <c r="H57" s="2"/>
    </row>
    <row r="58" spans="1:8" ht="17.25" x14ac:dyDescent="0.45">
      <c r="A58" s="15" t="s">
        <v>44</v>
      </c>
      <c r="B58" s="25"/>
      <c r="C58" s="32"/>
      <c r="D58" s="53"/>
      <c r="E58" s="77"/>
      <c r="F58" s="78"/>
      <c r="G58" s="80"/>
      <c r="H58" s="2"/>
    </row>
    <row r="59" spans="1:8" ht="17.25" x14ac:dyDescent="0.45">
      <c r="A59" s="15" t="s">
        <v>30</v>
      </c>
      <c r="B59" s="25"/>
      <c r="C59" s="32"/>
      <c r="D59" s="53"/>
      <c r="E59" s="88"/>
      <c r="F59" s="88"/>
      <c r="G59" s="80"/>
      <c r="H59" s="2"/>
    </row>
    <row r="60" spans="1:8" ht="17.25" x14ac:dyDescent="0.45">
      <c r="A60" s="29"/>
      <c r="B60" s="17"/>
      <c r="C60" s="32"/>
      <c r="D60" s="54">
        <f>SUM(D43:D56)</f>
        <v>915</v>
      </c>
      <c r="E60" s="89">
        <f>SUM(E43:E59)</f>
        <v>111907637.18000001</v>
      </c>
      <c r="F60" s="89">
        <f>SUM(F43:F59)</f>
        <v>11494154.85</v>
      </c>
      <c r="G60" s="83">
        <f>1-(+F60/E60)</f>
        <v>0.89728891486188733</v>
      </c>
      <c r="H60" s="2"/>
    </row>
    <row r="61" spans="1:8" ht="17.25" x14ac:dyDescent="0.45">
      <c r="A61" s="19" t="s">
        <v>45</v>
      </c>
      <c r="B61" s="19"/>
      <c r="C61" s="32"/>
      <c r="D61" s="90"/>
      <c r="E61" s="91"/>
      <c r="F61" s="92"/>
      <c r="G61" s="92"/>
      <c r="H61" s="2"/>
    </row>
    <row r="62" spans="1:8" ht="17.25" x14ac:dyDescent="0.45">
      <c r="A62" s="30"/>
      <c r="B62" s="30"/>
      <c r="C62" s="32"/>
      <c r="D62" s="32"/>
      <c r="E62" s="32"/>
      <c r="F62" s="33">
        <f>+F60+F39</f>
        <v>13278406.209999999</v>
      </c>
      <c r="G62" s="32"/>
      <c r="H62" s="2"/>
    </row>
    <row r="63" spans="1:8" ht="17.25" x14ac:dyDescent="0.45">
      <c r="A63" s="31" t="s">
        <v>46</v>
      </c>
      <c r="B63" s="32"/>
      <c r="C63" s="32"/>
      <c r="D63" s="32"/>
      <c r="E63" s="32"/>
      <c r="F63" s="33"/>
      <c r="G63" s="32"/>
      <c r="H63" s="2"/>
    </row>
    <row r="64" spans="1:8" ht="17.649999999999999" x14ac:dyDescent="0.5">
      <c r="A64" s="36"/>
      <c r="B64" s="32"/>
      <c r="C64" s="32"/>
      <c r="D64" s="32"/>
      <c r="E64" s="37"/>
      <c r="F64" s="2"/>
      <c r="G64" s="2"/>
      <c r="H64" s="2"/>
    </row>
    <row r="65" spans="1:8" x14ac:dyDescent="0.4">
      <c r="A65" s="3" t="s">
        <v>47</v>
      </c>
      <c r="B65" s="20"/>
      <c r="C65" s="20"/>
      <c r="D65" s="20"/>
      <c r="E65" s="20"/>
      <c r="F65" s="34"/>
      <c r="G65" s="20"/>
      <c r="H65" s="2"/>
    </row>
    <row r="66" spans="1:8" x14ac:dyDescent="0.4">
      <c r="A66" s="3" t="s">
        <v>48</v>
      </c>
      <c r="B66" s="20"/>
      <c r="C66" s="20"/>
      <c r="D66" s="20"/>
      <c r="E66" s="20"/>
      <c r="F66" s="34"/>
      <c r="G66" s="20"/>
      <c r="H66" s="2"/>
    </row>
    <row r="67" spans="1:8" x14ac:dyDescent="0.4">
      <c r="A67" s="3" t="s">
        <v>49</v>
      </c>
      <c r="B67" s="20"/>
      <c r="C67" s="20"/>
      <c r="D67" s="20"/>
      <c r="E67" s="20"/>
      <c r="F67" s="34"/>
      <c r="G67" s="20"/>
      <c r="H67" s="2"/>
    </row>
    <row r="68" spans="1:8" x14ac:dyDescent="0.4">
      <c r="A68" s="3"/>
      <c r="B68" s="20"/>
      <c r="C68" s="20"/>
      <c r="D68" s="20"/>
      <c r="E68" s="20"/>
      <c r="F68" s="34"/>
      <c r="G68" s="20"/>
      <c r="H68" s="2"/>
    </row>
    <row r="69" spans="1:8" ht="17.25" x14ac:dyDescent="0.45">
      <c r="A69" s="35" t="s">
        <v>50</v>
      </c>
      <c r="B69" s="32"/>
      <c r="C69" s="32"/>
      <c r="D69" s="32"/>
      <c r="E69" s="32"/>
      <c r="F69" s="33"/>
      <c r="G69" s="32"/>
      <c r="H69" s="2"/>
    </row>
    <row r="70" spans="1:8" ht="17.649999999999999" x14ac:dyDescent="0.5">
      <c r="A70" s="36"/>
      <c r="B70" s="32"/>
      <c r="C70" s="32"/>
      <c r="D70" s="32"/>
      <c r="E70" s="32"/>
      <c r="F70" s="2"/>
      <c r="G70" s="2"/>
      <c r="H70" s="2"/>
    </row>
    <row r="71" spans="1:8" x14ac:dyDescent="0.4">
      <c r="A71" s="41"/>
      <c r="B71" s="2"/>
      <c r="C71" s="2"/>
      <c r="D71" s="2"/>
      <c r="E71" s="2"/>
      <c r="F71" s="2"/>
      <c r="G71" s="2"/>
      <c r="H71" s="2"/>
    </row>
    <row r="73" spans="1:8" x14ac:dyDescent="0.4">
      <c r="D73" s="105"/>
      <c r="E73" s="106"/>
      <c r="F73" s="106"/>
      <c r="G73" s="107"/>
    </row>
    <row r="74" spans="1:8" x14ac:dyDescent="0.4">
      <c r="D74" s="30"/>
      <c r="E74" s="111"/>
      <c r="F74" s="2"/>
      <c r="G74" s="2"/>
    </row>
    <row r="75" spans="1:8" ht="17.25" x14ac:dyDescent="0.45">
      <c r="D75" s="32"/>
      <c r="E75" s="32"/>
      <c r="F75" s="33"/>
      <c r="G75" s="32"/>
    </row>
  </sheetData>
  <phoneticPr fontId="17" type="noConversion"/>
  <printOptions horizontalCentered="1"/>
  <pageMargins left="0.75" right="0.75" top="0.31" bottom="0.25" header="0.5" footer="0.5"/>
  <pageSetup scale="5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453E7-B55D-4397-A03B-39287FD3F928}">
  <sheetPr>
    <pageSetUpPr autoPageBreaks="0"/>
  </sheetPr>
  <dimension ref="A1:H69"/>
  <sheetViews>
    <sheetView showOutlineSymbols="0" zoomScale="87" workbookViewId="0">
      <selection activeCell="D9" sqref="D9"/>
    </sheetView>
  </sheetViews>
  <sheetFormatPr defaultRowHeight="15" x14ac:dyDescent="0.4"/>
  <cols>
    <col min="1" max="1" width="9.6640625" customWidth="1"/>
    <col min="2" max="2" width="15.6640625" customWidth="1"/>
    <col min="3" max="3" width="3.6640625" customWidth="1"/>
    <col min="4" max="4" width="7.6640625" customWidth="1"/>
    <col min="5" max="5" width="17.6640625" customWidth="1"/>
    <col min="6" max="6" width="14.6640625" customWidth="1"/>
    <col min="7" max="7" width="11.6640625" customWidth="1"/>
  </cols>
  <sheetData>
    <row r="1" spans="1:8" ht="22.5" x14ac:dyDescent="0.6">
      <c r="A1" s="1" t="s">
        <v>0</v>
      </c>
      <c r="B1" s="2"/>
      <c r="C1" s="2"/>
      <c r="D1" s="2"/>
      <c r="E1" s="2"/>
      <c r="F1" s="2"/>
      <c r="G1" s="2"/>
      <c r="H1" s="2"/>
    </row>
    <row r="2" spans="1:8" ht="22.5" x14ac:dyDescent="0.6">
      <c r="A2" s="1" t="s">
        <v>1</v>
      </c>
      <c r="B2" s="2"/>
      <c r="C2" s="2"/>
      <c r="D2" s="2"/>
      <c r="E2" s="2"/>
      <c r="F2" s="2"/>
      <c r="G2" s="2"/>
      <c r="H2" s="2"/>
    </row>
    <row r="3" spans="1:8" ht="22.5" x14ac:dyDescent="0.6">
      <c r="A3" s="1" t="str">
        <f>ARG!$A$3</f>
        <v>MONTH ENDED:  SEPTEMBER 2025</v>
      </c>
      <c r="B3" s="2"/>
      <c r="C3" s="2"/>
      <c r="D3" s="2"/>
      <c r="E3" s="2"/>
      <c r="F3" s="2"/>
      <c r="G3" s="2"/>
      <c r="H3" s="2"/>
    </row>
    <row r="4" spans="1:8" x14ac:dyDescent="0.4">
      <c r="A4" s="3"/>
      <c r="B4" s="3"/>
      <c r="C4" s="3"/>
      <c r="D4" s="3"/>
      <c r="E4" s="3"/>
      <c r="F4" s="4"/>
      <c r="G4" s="4"/>
      <c r="H4" s="2"/>
    </row>
    <row r="5" spans="1:8" ht="22.5" x14ac:dyDescent="0.6">
      <c r="A5" s="2"/>
      <c r="B5" s="3"/>
      <c r="C5" s="3"/>
      <c r="D5" s="5" t="s">
        <v>75</v>
      </c>
      <c r="E5" s="6"/>
      <c r="F5" s="7"/>
      <c r="G5" s="4"/>
      <c r="H5" s="2"/>
    </row>
    <row r="6" spans="1:8" x14ac:dyDescent="0.4">
      <c r="A6" s="8" t="s">
        <v>3</v>
      </c>
      <c r="B6" s="3"/>
      <c r="C6" s="3"/>
      <c r="D6" s="3"/>
      <c r="E6" s="3"/>
      <c r="F6" s="4"/>
      <c r="G6" s="4"/>
      <c r="H6" s="2"/>
    </row>
    <row r="7" spans="1:8" x14ac:dyDescent="0.4">
      <c r="A7" s="9"/>
      <c r="B7" s="9"/>
      <c r="C7" s="9"/>
      <c r="D7" s="9"/>
      <c r="E7" s="10" t="s">
        <v>4</v>
      </c>
      <c r="F7" s="10" t="s">
        <v>4</v>
      </c>
      <c r="G7" s="11" t="s">
        <v>5</v>
      </c>
      <c r="H7" s="2"/>
    </row>
    <row r="8" spans="1:8" x14ac:dyDescent="0.4">
      <c r="A8" s="9"/>
      <c r="B8" s="9"/>
      <c r="C8" s="9"/>
      <c r="D8" s="10" t="s">
        <v>6</v>
      </c>
      <c r="E8" s="10" t="s">
        <v>7</v>
      </c>
      <c r="F8" s="11" t="s">
        <v>8</v>
      </c>
      <c r="G8" s="11" t="s">
        <v>9</v>
      </c>
      <c r="H8" s="2"/>
    </row>
    <row r="9" spans="1:8" x14ac:dyDescent="0.4">
      <c r="A9" s="108" t="s">
        <v>10</v>
      </c>
      <c r="B9" s="12"/>
      <c r="C9" s="13"/>
      <c r="D9" s="52">
        <v>7</v>
      </c>
      <c r="E9" s="77">
        <v>853122</v>
      </c>
      <c r="F9" s="78">
        <v>204062.5</v>
      </c>
      <c r="G9" s="79">
        <f>+F9/E9</f>
        <v>0.23919498031934472</v>
      </c>
      <c r="H9" s="14"/>
    </row>
    <row r="10" spans="1:8" x14ac:dyDescent="0.4">
      <c r="A10" s="108" t="s">
        <v>131</v>
      </c>
      <c r="B10" s="12"/>
      <c r="C10" s="13"/>
      <c r="D10" s="52"/>
      <c r="E10" s="77"/>
      <c r="F10" s="78"/>
      <c r="G10" s="79"/>
      <c r="H10" s="14"/>
    </row>
    <row r="11" spans="1:8" x14ac:dyDescent="0.4">
      <c r="A11" s="108" t="s">
        <v>11</v>
      </c>
      <c r="B11" s="12"/>
      <c r="C11" s="13"/>
      <c r="D11" s="52">
        <v>2</v>
      </c>
      <c r="E11" s="77">
        <v>351004</v>
      </c>
      <c r="F11" s="78">
        <v>27767</v>
      </c>
      <c r="G11" s="79">
        <f>F11/E11</f>
        <v>7.9107360599879203E-2</v>
      </c>
      <c r="H11" s="14"/>
    </row>
    <row r="12" spans="1:8" x14ac:dyDescent="0.4">
      <c r="A12" s="108" t="s">
        <v>12</v>
      </c>
      <c r="B12" s="12"/>
      <c r="C12" s="13"/>
      <c r="D12" s="52"/>
      <c r="E12" s="77"/>
      <c r="F12" s="78"/>
      <c r="G12" s="79"/>
      <c r="H12" s="14"/>
    </row>
    <row r="13" spans="1:8" x14ac:dyDescent="0.4">
      <c r="A13" s="108" t="s">
        <v>105</v>
      </c>
      <c r="B13" s="12"/>
      <c r="C13" s="13"/>
      <c r="D13" s="52"/>
      <c r="E13" s="77"/>
      <c r="F13" s="78"/>
      <c r="G13" s="79"/>
      <c r="H13" s="14"/>
    </row>
    <row r="14" spans="1:8" x14ac:dyDescent="0.4">
      <c r="A14" s="108" t="s">
        <v>53</v>
      </c>
      <c r="B14" s="12"/>
      <c r="C14" s="13"/>
      <c r="D14" s="52"/>
      <c r="E14" s="77"/>
      <c r="F14" s="78"/>
      <c r="G14" s="79"/>
      <c r="H14" s="14"/>
    </row>
    <row r="15" spans="1:8" x14ac:dyDescent="0.4">
      <c r="A15" s="108" t="s">
        <v>98</v>
      </c>
      <c r="B15" s="12"/>
      <c r="C15" s="13"/>
      <c r="D15" s="52"/>
      <c r="E15" s="77"/>
      <c r="F15" s="78"/>
      <c r="G15" s="79"/>
      <c r="H15" s="14"/>
    </row>
    <row r="16" spans="1:8" x14ac:dyDescent="0.4">
      <c r="A16" s="108" t="s">
        <v>113</v>
      </c>
      <c r="B16" s="12"/>
      <c r="C16" s="13"/>
      <c r="D16" s="52"/>
      <c r="E16" s="77"/>
      <c r="F16" s="78"/>
      <c r="G16" s="79"/>
      <c r="H16" s="14"/>
    </row>
    <row r="17" spans="1:8" x14ac:dyDescent="0.4">
      <c r="A17" s="108" t="s">
        <v>13</v>
      </c>
      <c r="B17" s="12"/>
      <c r="C17" s="13"/>
      <c r="D17" s="52"/>
      <c r="E17" s="77"/>
      <c r="F17" s="78"/>
      <c r="G17" s="79"/>
      <c r="H17" s="14"/>
    </row>
    <row r="18" spans="1:8" x14ac:dyDescent="0.4">
      <c r="A18" s="108" t="s">
        <v>14</v>
      </c>
      <c r="B18" s="12"/>
      <c r="C18" s="13"/>
      <c r="D18" s="52"/>
      <c r="E18" s="77"/>
      <c r="F18" s="78"/>
      <c r="G18" s="79"/>
      <c r="H18" s="14"/>
    </row>
    <row r="19" spans="1:8" x14ac:dyDescent="0.4">
      <c r="A19" s="108" t="s">
        <v>15</v>
      </c>
      <c r="B19" s="12"/>
      <c r="C19" s="13"/>
      <c r="D19" s="52">
        <v>1</v>
      </c>
      <c r="E19" s="77">
        <v>490081</v>
      </c>
      <c r="F19" s="78">
        <v>77118</v>
      </c>
      <c r="G19" s="79">
        <f>F19/E19</f>
        <v>0.15735766128456316</v>
      </c>
      <c r="H19" s="14"/>
    </row>
    <row r="20" spans="1:8" x14ac:dyDescent="0.4">
      <c r="A20" s="108" t="s">
        <v>16</v>
      </c>
      <c r="B20" s="12"/>
      <c r="C20" s="13"/>
      <c r="D20" s="52"/>
      <c r="E20" s="77"/>
      <c r="F20" s="78"/>
      <c r="G20" s="79"/>
      <c r="H20" s="14"/>
    </row>
    <row r="21" spans="1:8" x14ac:dyDescent="0.4">
      <c r="A21" s="108" t="s">
        <v>102</v>
      </c>
      <c r="B21" s="12"/>
      <c r="C21" s="13"/>
      <c r="D21" s="52"/>
      <c r="E21" s="77"/>
      <c r="F21" s="78"/>
      <c r="G21" s="79"/>
      <c r="H21" s="14"/>
    </row>
    <row r="22" spans="1:8" x14ac:dyDescent="0.4">
      <c r="A22" s="108" t="s">
        <v>56</v>
      </c>
      <c r="B22" s="12"/>
      <c r="C22" s="13"/>
      <c r="D22" s="52">
        <v>1</v>
      </c>
      <c r="E22" s="77">
        <v>294460</v>
      </c>
      <c r="F22" s="78">
        <v>87105</v>
      </c>
      <c r="G22" s="79">
        <f>F22/E22</f>
        <v>0.2958126740474088</v>
      </c>
      <c r="H22" s="14"/>
    </row>
    <row r="23" spans="1:8" x14ac:dyDescent="0.4">
      <c r="A23" s="108" t="s">
        <v>151</v>
      </c>
      <c r="B23" s="12"/>
      <c r="C23" s="13"/>
      <c r="D23" s="52">
        <v>1</v>
      </c>
      <c r="E23" s="77">
        <v>253300</v>
      </c>
      <c r="F23" s="78">
        <v>76211</v>
      </c>
      <c r="G23" s="79">
        <f>F23/E23</f>
        <v>0.30087248322147653</v>
      </c>
      <c r="H23" s="14"/>
    </row>
    <row r="24" spans="1:8" x14ac:dyDescent="0.4">
      <c r="A24" s="108" t="s">
        <v>19</v>
      </c>
      <c r="B24" s="12"/>
      <c r="C24" s="13"/>
      <c r="D24" s="52"/>
      <c r="E24" s="77"/>
      <c r="F24" s="78"/>
      <c r="G24" s="79"/>
      <c r="H24" s="14"/>
    </row>
    <row r="25" spans="1:8" x14ac:dyDescent="0.4">
      <c r="A25" s="109" t="s">
        <v>20</v>
      </c>
      <c r="B25" s="12"/>
      <c r="C25" s="13"/>
      <c r="D25" s="52"/>
      <c r="E25" s="77"/>
      <c r="F25" s="78"/>
      <c r="G25" s="79"/>
      <c r="H25" s="14"/>
    </row>
    <row r="26" spans="1:8" x14ac:dyDescent="0.4">
      <c r="A26" s="109" t="s">
        <v>21</v>
      </c>
      <c r="B26" s="12"/>
      <c r="C26" s="13"/>
      <c r="D26" s="52"/>
      <c r="E26" s="77"/>
      <c r="F26" s="78"/>
      <c r="G26" s="79"/>
      <c r="H26" s="14"/>
    </row>
    <row r="27" spans="1:8" x14ac:dyDescent="0.4">
      <c r="A27" s="110" t="s">
        <v>22</v>
      </c>
      <c r="B27" s="12"/>
      <c r="C27" s="13"/>
      <c r="D27" s="52"/>
      <c r="E27" s="78"/>
      <c r="F27" s="78"/>
      <c r="G27" s="79"/>
      <c r="H27" s="14"/>
    </row>
    <row r="28" spans="1:8" x14ac:dyDescent="0.4">
      <c r="A28" s="110" t="s">
        <v>23</v>
      </c>
      <c r="B28" s="12"/>
      <c r="C28" s="13"/>
      <c r="D28" s="52"/>
      <c r="E28" s="78"/>
      <c r="F28" s="78"/>
      <c r="G28" s="79"/>
      <c r="H28" s="14"/>
    </row>
    <row r="29" spans="1:8" x14ac:dyDescent="0.4">
      <c r="A29" s="110" t="s">
        <v>24</v>
      </c>
      <c r="B29" s="12"/>
      <c r="C29" s="13"/>
      <c r="D29" s="52">
        <v>1</v>
      </c>
      <c r="E29" s="78">
        <v>28559</v>
      </c>
      <c r="F29" s="78">
        <v>8858.5</v>
      </c>
      <c r="G29" s="79">
        <f>F29/E29</f>
        <v>0.31018242935677021</v>
      </c>
      <c r="H29" s="14"/>
    </row>
    <row r="30" spans="1:8" x14ac:dyDescent="0.4">
      <c r="A30" s="110" t="s">
        <v>25</v>
      </c>
      <c r="B30" s="12"/>
      <c r="C30" s="13"/>
      <c r="D30" s="52">
        <v>1</v>
      </c>
      <c r="E30" s="78">
        <v>183094</v>
      </c>
      <c r="F30" s="78">
        <v>57621</v>
      </c>
      <c r="G30" s="79">
        <f>F30/E30</f>
        <v>0.31470719958054333</v>
      </c>
      <c r="H30" s="14"/>
    </row>
    <row r="31" spans="1:8" x14ac:dyDescent="0.4">
      <c r="A31" s="110" t="s">
        <v>26</v>
      </c>
      <c r="B31" s="12"/>
      <c r="C31" s="13"/>
      <c r="D31" s="52"/>
      <c r="E31" s="78"/>
      <c r="F31" s="78"/>
      <c r="G31" s="79"/>
      <c r="H31" s="14"/>
    </row>
    <row r="32" spans="1:8" x14ac:dyDescent="0.4">
      <c r="A32" s="110" t="s">
        <v>109</v>
      </c>
      <c r="B32" s="12"/>
      <c r="C32" s="13"/>
      <c r="D32" s="52"/>
      <c r="E32" s="78"/>
      <c r="F32" s="78"/>
      <c r="G32" s="79"/>
      <c r="H32" s="14"/>
    </row>
    <row r="33" spans="1:8" x14ac:dyDescent="0.4">
      <c r="A33" s="110" t="s">
        <v>139</v>
      </c>
      <c r="B33" s="12"/>
      <c r="C33" s="13"/>
      <c r="D33" s="52"/>
      <c r="E33" s="78"/>
      <c r="F33" s="78"/>
      <c r="G33" s="79"/>
      <c r="H33" s="14"/>
    </row>
    <row r="34" spans="1:8" x14ac:dyDescent="0.4">
      <c r="A34" s="110" t="s">
        <v>27</v>
      </c>
      <c r="B34" s="12"/>
      <c r="C34" s="13"/>
      <c r="D34" s="52">
        <v>1</v>
      </c>
      <c r="E34" s="78">
        <v>122546</v>
      </c>
      <c r="F34" s="78">
        <v>40809.5</v>
      </c>
      <c r="G34" s="79">
        <f>+F34/E34</f>
        <v>0.3330137254581953</v>
      </c>
      <c r="H34" s="14"/>
    </row>
    <row r="35" spans="1:8" x14ac:dyDescent="0.4">
      <c r="A35" s="15" t="s">
        <v>28</v>
      </c>
      <c r="B35" s="12"/>
      <c r="C35" s="13"/>
      <c r="D35" s="53"/>
      <c r="E35" s="77"/>
      <c r="F35" s="78"/>
      <c r="G35" s="80"/>
      <c r="H35" s="14"/>
    </row>
    <row r="36" spans="1:8" x14ac:dyDescent="0.4">
      <c r="A36" s="15" t="s">
        <v>44</v>
      </c>
      <c r="B36" s="12"/>
      <c r="C36" s="13"/>
      <c r="D36" s="53"/>
      <c r="E36" s="77"/>
      <c r="F36" s="78"/>
      <c r="G36" s="80"/>
      <c r="H36" s="14"/>
    </row>
    <row r="37" spans="1:8" x14ac:dyDescent="0.4">
      <c r="A37" s="15" t="s">
        <v>30</v>
      </c>
      <c r="B37" s="12"/>
      <c r="C37" s="13"/>
      <c r="D37" s="53"/>
      <c r="E37" s="77"/>
      <c r="F37" s="78"/>
      <c r="G37" s="80"/>
      <c r="H37" s="14"/>
    </row>
    <row r="38" spans="1:8" x14ac:dyDescent="0.4">
      <c r="A38" s="16"/>
      <c r="B38" s="17"/>
      <c r="C38" s="13"/>
      <c r="D38" s="53"/>
      <c r="E38" s="81"/>
      <c r="F38" s="81"/>
      <c r="G38" s="80"/>
      <c r="H38" s="14"/>
    </row>
    <row r="39" spans="1:8" x14ac:dyDescent="0.4">
      <c r="A39" s="18" t="s">
        <v>31</v>
      </c>
      <c r="B39" s="19"/>
      <c r="C39" s="2"/>
      <c r="D39" s="54">
        <f>SUM(D9:D38)</f>
        <v>15</v>
      </c>
      <c r="E39" s="89">
        <f>SUM(E9:E38)</f>
        <v>2576166</v>
      </c>
      <c r="F39" s="89">
        <f>SUM(F9:F38)</f>
        <v>579552.5</v>
      </c>
      <c r="G39" s="93">
        <f>F39/E39</f>
        <v>0.22496706345786724</v>
      </c>
      <c r="H39" s="14"/>
    </row>
    <row r="40" spans="1:8" x14ac:dyDescent="0.4">
      <c r="A40" s="20"/>
      <c r="B40" s="20"/>
      <c r="C40" s="20"/>
      <c r="D40" s="84"/>
      <c r="E40" s="85"/>
      <c r="F40" s="55"/>
      <c r="G40" s="55"/>
      <c r="H40" s="2"/>
    </row>
    <row r="41" spans="1:8" ht="17.649999999999999" x14ac:dyDescent="0.5">
      <c r="A41" s="21" t="s">
        <v>32</v>
      </c>
      <c r="B41" s="22"/>
      <c r="C41" s="22"/>
      <c r="D41" s="10"/>
      <c r="E41" s="86"/>
      <c r="F41" s="56"/>
      <c r="G41" s="56"/>
      <c r="H41" s="2"/>
    </row>
    <row r="42" spans="1:8" x14ac:dyDescent="0.4">
      <c r="A42" s="23"/>
      <c r="B42" s="23"/>
      <c r="C42" s="23"/>
      <c r="D42" s="87"/>
      <c r="E42" s="10" t="s">
        <v>122</v>
      </c>
      <c r="F42" s="10" t="s">
        <v>122</v>
      </c>
      <c r="G42" s="10" t="s">
        <v>5</v>
      </c>
      <c r="H42" s="2"/>
    </row>
    <row r="43" spans="1:8" x14ac:dyDescent="0.4">
      <c r="A43" s="23"/>
      <c r="B43" s="23"/>
      <c r="C43" s="23"/>
      <c r="D43" s="87" t="s">
        <v>6</v>
      </c>
      <c r="E43" s="57" t="s">
        <v>123</v>
      </c>
      <c r="F43" s="56" t="s">
        <v>8</v>
      </c>
      <c r="G43" s="56" t="s">
        <v>124</v>
      </c>
      <c r="H43" s="2"/>
    </row>
    <row r="44" spans="1:8" x14ac:dyDescent="0.4">
      <c r="A44" s="24" t="s">
        <v>33</v>
      </c>
      <c r="B44" s="25"/>
      <c r="C44" s="13"/>
      <c r="D44" s="52">
        <v>19</v>
      </c>
      <c r="E44" s="78">
        <v>6116320.3600000003</v>
      </c>
      <c r="F44" s="78">
        <v>604817.37</v>
      </c>
      <c r="G44" s="94">
        <f t="shared" ref="G44:G50" si="0">1-(+F44/E44)</f>
        <v>0.90111417741368927</v>
      </c>
      <c r="H44" s="14"/>
    </row>
    <row r="45" spans="1:8" x14ac:dyDescent="0.4">
      <c r="A45" s="24" t="s">
        <v>34</v>
      </c>
      <c r="B45" s="25"/>
      <c r="C45" s="13"/>
      <c r="D45" s="52">
        <v>3</v>
      </c>
      <c r="E45" s="78">
        <v>1779076.76</v>
      </c>
      <c r="F45" s="78">
        <v>89272.35</v>
      </c>
      <c r="G45" s="94">
        <f t="shared" si="0"/>
        <v>0.94982096781478953</v>
      </c>
      <c r="H45" s="14"/>
    </row>
    <row r="46" spans="1:8" x14ac:dyDescent="0.4">
      <c r="A46" s="24" t="s">
        <v>35</v>
      </c>
      <c r="B46" s="25"/>
      <c r="C46" s="13"/>
      <c r="D46" s="52">
        <v>75</v>
      </c>
      <c r="E46" s="78">
        <v>5772441.5</v>
      </c>
      <c r="F46" s="78">
        <v>468388.68</v>
      </c>
      <c r="G46" s="94">
        <f t="shared" si="0"/>
        <v>0.9188577866055464</v>
      </c>
      <c r="H46" s="14"/>
    </row>
    <row r="47" spans="1:8" x14ac:dyDescent="0.4">
      <c r="A47" s="24" t="s">
        <v>36</v>
      </c>
      <c r="B47" s="25"/>
      <c r="C47" s="13"/>
      <c r="D47" s="52">
        <v>20</v>
      </c>
      <c r="E47" s="78">
        <v>4261201.3600000003</v>
      </c>
      <c r="F47" s="78">
        <v>169053.75</v>
      </c>
      <c r="G47" s="94">
        <f t="shared" si="0"/>
        <v>0.96032720922627324</v>
      </c>
      <c r="H47" s="14"/>
    </row>
    <row r="48" spans="1:8" x14ac:dyDescent="0.4">
      <c r="A48" s="24" t="s">
        <v>37</v>
      </c>
      <c r="B48" s="25"/>
      <c r="C48" s="13"/>
      <c r="D48" s="52">
        <v>59</v>
      </c>
      <c r="E48" s="78">
        <v>5073558.2</v>
      </c>
      <c r="F48" s="78">
        <v>541251.68000000005</v>
      </c>
      <c r="G48" s="94">
        <f t="shared" si="0"/>
        <v>0.89331911477826353</v>
      </c>
      <c r="H48" s="14"/>
    </row>
    <row r="49" spans="1:8" x14ac:dyDescent="0.4">
      <c r="A49" s="24" t="s">
        <v>38</v>
      </c>
      <c r="B49" s="25"/>
      <c r="C49" s="13"/>
      <c r="D49" s="52">
        <v>4</v>
      </c>
      <c r="E49" s="78">
        <v>1459829</v>
      </c>
      <c r="F49" s="78">
        <v>67442</v>
      </c>
      <c r="G49" s="94">
        <f t="shared" si="0"/>
        <v>0.95380143838764675</v>
      </c>
      <c r="H49" s="14"/>
    </row>
    <row r="50" spans="1:8" x14ac:dyDescent="0.4">
      <c r="A50" s="24" t="s">
        <v>39</v>
      </c>
      <c r="B50" s="25"/>
      <c r="C50" s="13"/>
      <c r="D50" s="52">
        <v>10</v>
      </c>
      <c r="E50" s="78">
        <v>625915</v>
      </c>
      <c r="F50" s="78">
        <v>87165</v>
      </c>
      <c r="G50" s="94">
        <f t="shared" si="0"/>
        <v>0.86073987682033504</v>
      </c>
      <c r="H50" s="14"/>
    </row>
    <row r="51" spans="1:8" x14ac:dyDescent="0.4">
      <c r="A51" s="24" t="s">
        <v>40</v>
      </c>
      <c r="B51" s="25"/>
      <c r="C51" s="13"/>
      <c r="D51" s="52"/>
      <c r="E51" s="78"/>
      <c r="F51" s="78"/>
      <c r="G51" s="94"/>
      <c r="H51" s="14"/>
    </row>
    <row r="52" spans="1:8" x14ac:dyDescent="0.4">
      <c r="A52" s="24" t="s">
        <v>41</v>
      </c>
      <c r="B52" s="25"/>
      <c r="C52" s="13"/>
      <c r="D52" s="52">
        <v>1</v>
      </c>
      <c r="E52" s="78">
        <v>5950</v>
      </c>
      <c r="F52" s="78">
        <v>2025</v>
      </c>
      <c r="G52" s="94">
        <f>1-(+F52/E52)</f>
        <v>0.65966386554621848</v>
      </c>
      <c r="H52" s="14"/>
    </row>
    <row r="53" spans="1:8" x14ac:dyDescent="0.4">
      <c r="A53" s="26" t="s">
        <v>60</v>
      </c>
      <c r="B53" s="27"/>
      <c r="C53" s="13"/>
      <c r="D53" s="52">
        <v>455</v>
      </c>
      <c r="E53" s="78">
        <v>47787991.18</v>
      </c>
      <c r="F53" s="78">
        <v>5311361.05</v>
      </c>
      <c r="G53" s="94">
        <f>1-(+F53/E53)</f>
        <v>0.88885573720824484</v>
      </c>
      <c r="H53" s="14"/>
    </row>
    <row r="54" spans="1:8" x14ac:dyDescent="0.4">
      <c r="A54" s="26" t="s">
        <v>61</v>
      </c>
      <c r="B54" s="27"/>
      <c r="C54" s="13"/>
      <c r="D54" s="52"/>
      <c r="E54" s="78"/>
      <c r="F54" s="78"/>
      <c r="G54" s="94"/>
      <c r="H54" s="14"/>
    </row>
    <row r="55" spans="1:8" x14ac:dyDescent="0.4">
      <c r="A55" s="28" t="s">
        <v>42</v>
      </c>
      <c r="B55" s="27"/>
      <c r="C55" s="13"/>
      <c r="D55" s="53"/>
      <c r="E55" s="88"/>
      <c r="F55" s="78"/>
      <c r="G55" s="95"/>
      <c r="H55" s="14"/>
    </row>
    <row r="56" spans="1:8" x14ac:dyDescent="0.4">
      <c r="A56" s="15" t="s">
        <v>43</v>
      </c>
      <c r="B56" s="25"/>
      <c r="C56" s="13"/>
      <c r="D56" s="53"/>
      <c r="E56" s="88"/>
      <c r="F56" s="78"/>
      <c r="G56" s="95"/>
      <c r="H56" s="14"/>
    </row>
    <row r="57" spans="1:8" x14ac:dyDescent="0.4">
      <c r="A57" s="15" t="s">
        <v>44</v>
      </c>
      <c r="B57" s="25"/>
      <c r="C57" s="13"/>
      <c r="D57" s="53"/>
      <c r="E57" s="96"/>
      <c r="F57" s="97"/>
      <c r="G57" s="95"/>
      <c r="H57" s="14"/>
    </row>
    <row r="58" spans="1:8" x14ac:dyDescent="0.4">
      <c r="A58" s="15" t="s">
        <v>30</v>
      </c>
      <c r="B58" s="25"/>
      <c r="C58" s="2"/>
      <c r="D58" s="53"/>
      <c r="E58" s="96"/>
      <c r="F58" s="78"/>
      <c r="G58" s="95"/>
      <c r="H58" s="14"/>
    </row>
    <row r="59" spans="1:8" x14ac:dyDescent="0.4">
      <c r="A59" s="29"/>
      <c r="B59" s="17"/>
      <c r="C59" s="30"/>
      <c r="D59" s="53"/>
      <c r="E59" s="88"/>
      <c r="F59" s="88"/>
      <c r="G59" s="95"/>
      <c r="H59" s="2"/>
    </row>
    <row r="60" spans="1:8" ht="17.25" x14ac:dyDescent="0.45">
      <c r="A60" s="19" t="s">
        <v>45</v>
      </c>
      <c r="B60" s="19"/>
      <c r="C60" s="32"/>
      <c r="D60" s="54">
        <f>SUM(D44:D56)</f>
        <v>646</v>
      </c>
      <c r="E60" s="89">
        <f>SUM(E44:E59)</f>
        <v>72882283.359999999</v>
      </c>
      <c r="F60" s="89">
        <f>SUM(F44:F59)</f>
        <v>7340776.8799999999</v>
      </c>
      <c r="G60" s="98">
        <f>1-(+F60/E60)</f>
        <v>0.89927899426887548</v>
      </c>
      <c r="H60" s="2"/>
    </row>
    <row r="61" spans="1:8" ht="17.25" x14ac:dyDescent="0.45">
      <c r="A61" s="30"/>
      <c r="B61" s="32"/>
      <c r="C61" s="32"/>
      <c r="D61" s="90"/>
      <c r="E61" s="91"/>
      <c r="F61" s="92"/>
      <c r="G61" s="92"/>
      <c r="H61" s="2"/>
    </row>
    <row r="62" spans="1:8" ht="17.25" x14ac:dyDescent="0.45">
      <c r="A62" s="31" t="s">
        <v>46</v>
      </c>
      <c r="B62" s="20"/>
      <c r="C62" s="20"/>
      <c r="D62" s="32"/>
      <c r="E62" s="32"/>
      <c r="F62" s="33">
        <f>F60+F39</f>
        <v>7920329.3799999999</v>
      </c>
      <c r="G62" s="32"/>
      <c r="H62" s="2"/>
    </row>
    <row r="63" spans="1:8" ht="17.25" x14ac:dyDescent="0.45">
      <c r="A63" s="31"/>
      <c r="B63" s="20"/>
      <c r="C63" s="20"/>
      <c r="D63" s="32"/>
      <c r="E63" s="32"/>
      <c r="F63" s="34"/>
      <c r="G63" s="20"/>
      <c r="H63" s="2"/>
    </row>
    <row r="64" spans="1:8" x14ac:dyDescent="0.4">
      <c r="A64" s="3" t="s">
        <v>48</v>
      </c>
      <c r="B64" s="20"/>
      <c r="C64" s="20"/>
      <c r="D64" s="20"/>
      <c r="E64" s="20"/>
      <c r="F64" s="34"/>
      <c r="G64" s="20"/>
      <c r="H64" s="2"/>
    </row>
    <row r="65" spans="1:8" x14ac:dyDescent="0.4">
      <c r="A65" s="3" t="s">
        <v>49</v>
      </c>
      <c r="B65" s="20"/>
      <c r="C65" s="20"/>
      <c r="D65" s="20"/>
      <c r="E65" s="20"/>
      <c r="F65" s="34"/>
      <c r="G65" s="20"/>
      <c r="H65" s="2"/>
    </row>
    <row r="66" spans="1:8" ht="17.25" x14ac:dyDescent="0.45">
      <c r="A66" s="3"/>
      <c r="B66" s="32"/>
      <c r="C66" s="32"/>
      <c r="D66" s="32"/>
      <c r="E66" s="32"/>
      <c r="F66" s="33"/>
      <c r="G66" s="32"/>
      <c r="H66" s="2"/>
    </row>
    <row r="67" spans="1:8" x14ac:dyDescent="0.4">
      <c r="A67" s="35" t="s">
        <v>50</v>
      </c>
    </row>
    <row r="69" spans="1:8" ht="17.25" x14ac:dyDescent="0.45">
      <c r="A69" s="31"/>
      <c r="B69" s="32"/>
      <c r="C69" s="32"/>
      <c r="D69" s="3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AB451-93D4-43F6-8848-831D2B4E9745}">
  <sheetPr>
    <pageSetUpPr autoPageBreaks="0"/>
  </sheetPr>
  <dimension ref="A1:H75"/>
  <sheetViews>
    <sheetView showOutlineSymbols="0" topLeftCell="A2" zoomScale="87" zoomScaleNormal="87" workbookViewId="0">
      <selection activeCell="D9" sqref="D9"/>
    </sheetView>
  </sheetViews>
  <sheetFormatPr defaultRowHeight="15" x14ac:dyDescent="0.4"/>
  <cols>
    <col min="1" max="1" width="9.6640625" customWidth="1"/>
    <col min="2" max="2" width="15.6640625" customWidth="1"/>
    <col min="3" max="3" width="3.6640625" customWidth="1"/>
    <col min="4" max="4" width="7.6640625" customWidth="1"/>
    <col min="5" max="5" width="17.6640625" customWidth="1"/>
    <col min="6" max="6" width="14.6640625" customWidth="1"/>
    <col min="7" max="7" width="11.6640625" customWidth="1"/>
  </cols>
  <sheetData>
    <row r="1" spans="1:8" ht="22.5" x14ac:dyDescent="0.6">
      <c r="A1" s="1" t="s">
        <v>0</v>
      </c>
      <c r="B1" s="2"/>
      <c r="C1" s="2"/>
      <c r="D1" s="2"/>
      <c r="E1" s="2"/>
      <c r="F1" s="2"/>
      <c r="G1" s="2"/>
      <c r="H1" s="2"/>
    </row>
    <row r="2" spans="1:8" ht="22.5" x14ac:dyDescent="0.6">
      <c r="A2" s="1" t="s">
        <v>1</v>
      </c>
      <c r="B2" s="2"/>
      <c r="C2" s="2"/>
      <c r="D2" s="2"/>
      <c r="E2" s="2"/>
      <c r="F2" s="2"/>
      <c r="G2" s="2"/>
      <c r="H2" s="2"/>
    </row>
    <row r="3" spans="1:8" ht="22.5" x14ac:dyDescent="0.6">
      <c r="A3" s="1" t="str">
        <f>ARG!$A$3</f>
        <v>MONTH ENDED:  SEPTEMBER 2025</v>
      </c>
      <c r="B3" s="2"/>
      <c r="C3" s="2"/>
      <c r="D3" s="2"/>
      <c r="E3" s="2"/>
      <c r="F3" s="2"/>
      <c r="G3" s="2"/>
      <c r="H3" s="2"/>
    </row>
    <row r="4" spans="1:8" x14ac:dyDescent="0.4">
      <c r="A4" s="3"/>
      <c r="B4" s="3"/>
      <c r="C4" s="3"/>
      <c r="D4" s="3"/>
      <c r="E4" s="3"/>
      <c r="F4" s="4"/>
      <c r="G4" s="4"/>
      <c r="H4" s="2"/>
    </row>
    <row r="5" spans="1:8" ht="22.5" x14ac:dyDescent="0.6">
      <c r="A5" s="2"/>
      <c r="B5" s="62"/>
      <c r="C5" s="62"/>
      <c r="D5" s="5" t="s">
        <v>153</v>
      </c>
      <c r="E5" s="6"/>
      <c r="F5" s="7"/>
      <c r="G5" s="63"/>
      <c r="H5" s="2"/>
    </row>
    <row r="6" spans="1:8" ht="17.649999999999999" x14ac:dyDescent="0.5">
      <c r="A6" s="21" t="s">
        <v>3</v>
      </c>
      <c r="B6" s="62"/>
      <c r="C6" s="62"/>
      <c r="D6" s="62"/>
      <c r="E6" s="62"/>
      <c r="F6" s="63"/>
      <c r="G6" s="63"/>
      <c r="H6" s="2"/>
    </row>
    <row r="7" spans="1:8" x14ac:dyDescent="0.4">
      <c r="A7" s="9"/>
      <c r="B7" s="9"/>
      <c r="C7" s="9"/>
      <c r="D7" s="9"/>
      <c r="E7" s="10" t="s">
        <v>4</v>
      </c>
      <c r="F7" s="10" t="s">
        <v>4</v>
      </c>
      <c r="G7" s="11" t="s">
        <v>5</v>
      </c>
      <c r="H7" s="2"/>
    </row>
    <row r="8" spans="1:8" x14ac:dyDescent="0.4">
      <c r="A8" s="9"/>
      <c r="B8" s="9"/>
      <c r="C8" s="9"/>
      <c r="D8" s="10" t="s">
        <v>6</v>
      </c>
      <c r="E8" s="10" t="s">
        <v>7</v>
      </c>
      <c r="F8" s="11" t="s">
        <v>8</v>
      </c>
      <c r="G8" s="11" t="s">
        <v>9</v>
      </c>
      <c r="H8" s="2"/>
    </row>
    <row r="9" spans="1:8" x14ac:dyDescent="0.4">
      <c r="A9" s="108" t="s">
        <v>10</v>
      </c>
      <c r="B9" s="12"/>
      <c r="C9" s="13"/>
      <c r="D9" s="52"/>
      <c r="E9" s="78"/>
      <c r="F9" s="78"/>
      <c r="G9" s="79"/>
      <c r="H9" s="14"/>
    </row>
    <row r="10" spans="1:8" x14ac:dyDescent="0.4">
      <c r="A10" s="108" t="s">
        <v>11</v>
      </c>
      <c r="B10" s="12"/>
      <c r="C10" s="13"/>
      <c r="D10" s="52"/>
      <c r="E10" s="78"/>
      <c r="F10" s="78"/>
      <c r="G10" s="79"/>
      <c r="H10" s="14"/>
    </row>
    <row r="11" spans="1:8" x14ac:dyDescent="0.4">
      <c r="A11" s="108" t="s">
        <v>111</v>
      </c>
      <c r="B11" s="12"/>
      <c r="C11" s="13"/>
      <c r="D11" s="52"/>
      <c r="E11" s="78"/>
      <c r="F11" s="78"/>
      <c r="G11" s="79"/>
      <c r="H11" s="14"/>
    </row>
    <row r="12" spans="1:8" x14ac:dyDescent="0.4">
      <c r="A12" s="108" t="s">
        <v>25</v>
      </c>
      <c r="B12" s="12"/>
      <c r="C12" s="13"/>
      <c r="D12" s="52">
        <v>1</v>
      </c>
      <c r="E12" s="78">
        <v>123715</v>
      </c>
      <c r="F12" s="78">
        <v>-130046.15</v>
      </c>
      <c r="G12" s="79">
        <f>F12/E12</f>
        <v>-1.0511752818979105</v>
      </c>
      <c r="H12" s="14"/>
    </row>
    <row r="13" spans="1:8" x14ac:dyDescent="0.4">
      <c r="A13" s="108" t="s">
        <v>70</v>
      </c>
      <c r="B13" s="12"/>
      <c r="C13" s="13"/>
      <c r="D13" s="52"/>
      <c r="E13" s="78"/>
      <c r="F13" s="78"/>
      <c r="G13" s="79"/>
      <c r="H13" s="14"/>
    </row>
    <row r="14" spans="1:8" x14ac:dyDescent="0.4">
      <c r="A14" s="108" t="s">
        <v>99</v>
      </c>
      <c r="B14" s="12"/>
      <c r="C14" s="13"/>
      <c r="D14" s="52"/>
      <c r="E14" s="78"/>
      <c r="F14" s="78"/>
      <c r="G14" s="79"/>
      <c r="H14" s="14"/>
    </row>
    <row r="15" spans="1:8" x14ac:dyDescent="0.4">
      <c r="A15" s="108" t="s">
        <v>101</v>
      </c>
      <c r="B15" s="12"/>
      <c r="C15" s="13"/>
      <c r="D15" s="52"/>
      <c r="E15" s="78"/>
      <c r="F15" s="78"/>
      <c r="G15" s="79"/>
      <c r="H15" s="14"/>
    </row>
    <row r="16" spans="1:8" x14ac:dyDescent="0.4">
      <c r="A16" s="108" t="s">
        <v>96</v>
      </c>
      <c r="B16" s="12"/>
      <c r="C16" s="13"/>
      <c r="D16" s="52"/>
      <c r="E16" s="78"/>
      <c r="F16" s="78"/>
      <c r="G16" s="79"/>
      <c r="H16" s="14"/>
    </row>
    <row r="17" spans="1:8" x14ac:dyDescent="0.4">
      <c r="A17" s="108" t="s">
        <v>74</v>
      </c>
      <c r="B17" s="12"/>
      <c r="C17" s="13"/>
      <c r="D17" s="52"/>
      <c r="E17" s="78"/>
      <c r="F17" s="78"/>
      <c r="G17" s="79"/>
      <c r="H17" s="14"/>
    </row>
    <row r="18" spans="1:8" x14ac:dyDescent="0.4">
      <c r="A18" s="110" t="s">
        <v>105</v>
      </c>
      <c r="B18" s="12"/>
      <c r="C18" s="13"/>
      <c r="D18" s="52"/>
      <c r="E18" s="78"/>
      <c r="F18" s="78"/>
      <c r="G18" s="79"/>
      <c r="H18" s="14"/>
    </row>
    <row r="19" spans="1:8" x14ac:dyDescent="0.4">
      <c r="A19" s="110" t="s">
        <v>14</v>
      </c>
      <c r="B19" s="12"/>
      <c r="C19" s="13"/>
      <c r="D19" s="52"/>
      <c r="E19" s="78"/>
      <c r="F19" s="78"/>
      <c r="G19" s="79"/>
      <c r="H19" s="14"/>
    </row>
    <row r="20" spans="1:8" x14ac:dyDescent="0.4">
      <c r="A20" s="108" t="s">
        <v>15</v>
      </c>
      <c r="B20" s="12"/>
      <c r="C20" s="13"/>
      <c r="D20" s="52"/>
      <c r="E20" s="78"/>
      <c r="F20" s="78"/>
      <c r="G20" s="79"/>
      <c r="H20" s="14"/>
    </row>
    <row r="21" spans="1:8" x14ac:dyDescent="0.4">
      <c r="A21" s="108" t="s">
        <v>135</v>
      </c>
      <c r="B21" s="12"/>
      <c r="C21" s="13"/>
      <c r="D21" s="52">
        <v>1</v>
      </c>
      <c r="E21" s="78">
        <v>45385</v>
      </c>
      <c r="F21" s="78">
        <v>28125</v>
      </c>
      <c r="G21" s="79">
        <f>F21/E21</f>
        <v>0.61969813815137165</v>
      </c>
      <c r="H21" s="14"/>
    </row>
    <row r="22" spans="1:8" x14ac:dyDescent="0.4">
      <c r="A22" s="108" t="s">
        <v>91</v>
      </c>
      <c r="B22" s="12"/>
      <c r="C22" s="13"/>
      <c r="D22" s="52"/>
      <c r="E22" s="78"/>
      <c r="F22" s="78"/>
      <c r="G22" s="79"/>
      <c r="H22" s="14"/>
    </row>
    <row r="23" spans="1:8" x14ac:dyDescent="0.4">
      <c r="A23" s="108" t="s">
        <v>106</v>
      </c>
      <c r="B23" s="12"/>
      <c r="C23" s="13"/>
      <c r="D23" s="52"/>
      <c r="E23" s="78"/>
      <c r="F23" s="78"/>
      <c r="G23" s="79"/>
      <c r="H23" s="14"/>
    </row>
    <row r="24" spans="1:8" x14ac:dyDescent="0.4">
      <c r="A24" s="108" t="s">
        <v>18</v>
      </c>
      <c r="B24" s="12"/>
      <c r="C24" s="13"/>
      <c r="D24" s="52"/>
      <c r="E24" s="78"/>
      <c r="F24" s="78"/>
      <c r="G24" s="79"/>
      <c r="H24" s="14"/>
    </row>
    <row r="25" spans="1:8" x14ac:dyDescent="0.4">
      <c r="A25" s="109" t="s">
        <v>20</v>
      </c>
      <c r="B25" s="12"/>
      <c r="C25" s="13"/>
      <c r="D25" s="52"/>
      <c r="E25" s="78"/>
      <c r="F25" s="78"/>
      <c r="G25" s="79"/>
      <c r="H25" s="14"/>
    </row>
    <row r="26" spans="1:8" x14ac:dyDescent="0.4">
      <c r="A26" s="109" t="s">
        <v>21</v>
      </c>
      <c r="B26" s="12"/>
      <c r="C26" s="13"/>
      <c r="D26" s="52"/>
      <c r="E26" s="78"/>
      <c r="F26" s="78"/>
      <c r="G26" s="79"/>
      <c r="H26" s="14"/>
    </row>
    <row r="27" spans="1:8" x14ac:dyDescent="0.4">
      <c r="A27" s="110" t="s">
        <v>22</v>
      </c>
      <c r="B27" s="12"/>
      <c r="C27" s="13"/>
      <c r="D27" s="52"/>
      <c r="E27" s="78"/>
      <c r="F27" s="78"/>
      <c r="G27" s="79"/>
      <c r="H27" s="14"/>
    </row>
    <row r="28" spans="1:8" x14ac:dyDescent="0.4">
      <c r="A28" s="110" t="s">
        <v>23</v>
      </c>
      <c r="B28" s="12"/>
      <c r="C28" s="13"/>
      <c r="D28" s="52"/>
      <c r="E28" s="78"/>
      <c r="F28" s="78"/>
      <c r="G28" s="79"/>
      <c r="H28" s="14"/>
    </row>
    <row r="29" spans="1:8" x14ac:dyDescent="0.4">
      <c r="A29" s="110" t="s">
        <v>24</v>
      </c>
      <c r="B29" s="12"/>
      <c r="C29" s="13"/>
      <c r="D29" s="52"/>
      <c r="E29" s="78"/>
      <c r="F29" s="78"/>
      <c r="G29" s="79"/>
      <c r="H29" s="14"/>
    </row>
    <row r="30" spans="1:8" x14ac:dyDescent="0.4">
      <c r="A30" s="110" t="s">
        <v>152</v>
      </c>
      <c r="B30" s="12"/>
      <c r="C30" s="13"/>
      <c r="D30" s="52">
        <v>3</v>
      </c>
      <c r="E30" s="78">
        <v>307925</v>
      </c>
      <c r="F30" s="78">
        <v>46068.5</v>
      </c>
      <c r="G30" s="79">
        <f>F30/E30</f>
        <v>0.14960948282861086</v>
      </c>
      <c r="H30" s="14"/>
    </row>
    <row r="31" spans="1:8" x14ac:dyDescent="0.4">
      <c r="A31" s="110" t="s">
        <v>145</v>
      </c>
      <c r="B31" s="12"/>
      <c r="C31" s="13"/>
      <c r="D31" s="52"/>
      <c r="E31" s="78"/>
      <c r="F31" s="78"/>
      <c r="G31" s="79"/>
      <c r="H31" s="14"/>
    </row>
    <row r="32" spans="1:8" x14ac:dyDescent="0.4">
      <c r="A32" s="110" t="s">
        <v>102</v>
      </c>
      <c r="B32" s="12"/>
      <c r="C32" s="13"/>
      <c r="D32" s="52"/>
      <c r="E32" s="78"/>
      <c r="F32" s="78"/>
      <c r="G32" s="79"/>
      <c r="H32" s="14"/>
    </row>
    <row r="33" spans="1:8" x14ac:dyDescent="0.4">
      <c r="A33" s="110" t="s">
        <v>27</v>
      </c>
      <c r="B33" s="12"/>
      <c r="C33" s="13"/>
      <c r="D33" s="52"/>
      <c r="E33" s="78"/>
      <c r="F33" s="78"/>
      <c r="G33" s="79"/>
      <c r="H33" s="14"/>
    </row>
    <row r="34" spans="1:8" x14ac:dyDescent="0.4">
      <c r="A34" s="110" t="s">
        <v>72</v>
      </c>
      <c r="B34" s="12"/>
      <c r="C34" s="13"/>
      <c r="D34" s="52"/>
      <c r="E34" s="78"/>
      <c r="F34" s="78"/>
      <c r="G34" s="79"/>
      <c r="H34" s="14"/>
    </row>
    <row r="35" spans="1:8" x14ac:dyDescent="0.4">
      <c r="A35" s="15" t="s">
        <v>28</v>
      </c>
      <c r="B35" s="12"/>
      <c r="C35" s="13"/>
      <c r="D35" s="53"/>
      <c r="E35" s="77">
        <v>1300</v>
      </c>
      <c r="F35" s="78">
        <v>-3700</v>
      </c>
      <c r="G35" s="80"/>
      <c r="H35" s="14"/>
    </row>
    <row r="36" spans="1:8" x14ac:dyDescent="0.4">
      <c r="A36" s="15" t="s">
        <v>44</v>
      </c>
      <c r="B36" s="12"/>
      <c r="C36" s="13"/>
      <c r="D36" s="53"/>
      <c r="E36" s="77"/>
      <c r="F36" s="78"/>
      <c r="G36" s="80"/>
      <c r="H36" s="14"/>
    </row>
    <row r="37" spans="1:8" x14ac:dyDescent="0.4">
      <c r="A37" s="15" t="s">
        <v>30</v>
      </c>
      <c r="B37" s="12"/>
      <c r="C37" s="13"/>
      <c r="D37" s="53"/>
      <c r="E37" s="77"/>
      <c r="F37" s="78"/>
      <c r="G37" s="80"/>
      <c r="H37" s="14"/>
    </row>
    <row r="38" spans="1:8" x14ac:dyDescent="0.4">
      <c r="A38" s="16"/>
      <c r="B38" s="17"/>
      <c r="C38" s="13"/>
      <c r="D38" s="53"/>
      <c r="E38" s="81"/>
      <c r="F38" s="81"/>
      <c r="G38" s="80"/>
      <c r="H38" s="14"/>
    </row>
    <row r="39" spans="1:8" x14ac:dyDescent="0.4">
      <c r="A39" s="18" t="s">
        <v>31</v>
      </c>
      <c r="B39" s="19"/>
      <c r="C39" s="2"/>
      <c r="D39" s="54">
        <f>SUM(D9:D38)</f>
        <v>5</v>
      </c>
      <c r="E39" s="89">
        <f>SUM(E9:E38)</f>
        <v>478325</v>
      </c>
      <c r="F39" s="89">
        <f>SUM(F9:F38)</f>
        <v>-59552.649999999994</v>
      </c>
      <c r="G39" s="93">
        <f>F39/E39</f>
        <v>-0.12450248262164845</v>
      </c>
      <c r="H39" s="14"/>
    </row>
    <row r="40" spans="1:8" x14ac:dyDescent="0.4">
      <c r="A40" s="60"/>
      <c r="B40" s="31"/>
      <c r="C40" s="2"/>
      <c r="D40" s="64"/>
      <c r="E40" s="100"/>
      <c r="F40" s="100"/>
      <c r="G40" s="101"/>
      <c r="H40" s="2"/>
    </row>
    <row r="41" spans="1:8" ht="17.649999999999999" x14ac:dyDescent="0.5">
      <c r="A41" s="21" t="s">
        <v>146</v>
      </c>
      <c r="B41" s="22"/>
      <c r="C41" s="22"/>
      <c r="D41" s="10"/>
      <c r="E41" s="86"/>
      <c r="F41" s="56"/>
      <c r="G41" s="56"/>
      <c r="H41" s="2"/>
    </row>
    <row r="42" spans="1:8" x14ac:dyDescent="0.4">
      <c r="A42" s="23"/>
      <c r="B42" s="23"/>
      <c r="C42" s="23"/>
      <c r="D42" s="87"/>
      <c r="E42" s="10" t="s">
        <v>147</v>
      </c>
      <c r="F42" s="10" t="s">
        <v>147</v>
      </c>
      <c r="G42" s="10" t="s">
        <v>5</v>
      </c>
      <c r="H42" s="2"/>
    </row>
    <row r="43" spans="1:8" x14ac:dyDescent="0.4">
      <c r="A43" s="23"/>
      <c r="B43" s="23"/>
      <c r="C43" s="23"/>
      <c r="D43" s="87" t="s">
        <v>6</v>
      </c>
      <c r="E43" s="57" t="s">
        <v>123</v>
      </c>
      <c r="F43" s="56" t="s">
        <v>8</v>
      </c>
      <c r="G43" s="59" t="s">
        <v>124</v>
      </c>
      <c r="H43" s="2"/>
    </row>
    <row r="44" spans="1:8" x14ac:dyDescent="0.4">
      <c r="A44" s="24" t="s">
        <v>10</v>
      </c>
      <c r="B44" s="25"/>
      <c r="C44" s="13"/>
      <c r="D44" s="52"/>
      <c r="E44" s="78"/>
      <c r="F44" s="78"/>
      <c r="G44" s="79"/>
      <c r="H44" s="14"/>
    </row>
    <row r="45" spans="1:8" x14ac:dyDescent="0.4">
      <c r="A45" s="24" t="s">
        <v>14</v>
      </c>
      <c r="B45" s="25"/>
      <c r="C45" s="13"/>
      <c r="D45" s="52">
        <v>6</v>
      </c>
      <c r="E45" s="78">
        <v>640949</v>
      </c>
      <c r="F45" s="78">
        <v>32931.440000000002</v>
      </c>
      <c r="G45" s="79">
        <f>1-(+F45/E45)</f>
        <v>0.94862081070412774</v>
      </c>
      <c r="H45" s="14"/>
    </row>
    <row r="46" spans="1:8" x14ac:dyDescent="0.4">
      <c r="A46" s="24" t="s">
        <v>20</v>
      </c>
      <c r="B46" s="25"/>
      <c r="C46" s="13"/>
      <c r="D46" s="52"/>
      <c r="E46" s="78"/>
      <c r="F46" s="78"/>
      <c r="G46" s="79"/>
      <c r="H46" s="14"/>
    </row>
    <row r="47" spans="1:8" x14ac:dyDescent="0.4">
      <c r="A47" s="15" t="s">
        <v>148</v>
      </c>
      <c r="B47" s="27"/>
      <c r="C47" s="13"/>
      <c r="D47" s="53"/>
      <c r="E47" s="81"/>
      <c r="F47" s="78"/>
      <c r="G47" s="80"/>
      <c r="H47" s="14"/>
    </row>
    <row r="48" spans="1:8" x14ac:dyDescent="0.4">
      <c r="A48" s="15" t="s">
        <v>44</v>
      </c>
      <c r="B48" s="25"/>
      <c r="C48" s="13"/>
      <c r="D48" s="53"/>
      <c r="E48" s="77"/>
      <c r="F48" s="78"/>
      <c r="G48" s="80"/>
      <c r="H48" s="14"/>
    </row>
    <row r="49" spans="1:8" x14ac:dyDescent="0.4">
      <c r="A49" s="15" t="s">
        <v>30</v>
      </c>
      <c r="B49" s="25"/>
      <c r="C49" s="13"/>
      <c r="D49" s="53"/>
      <c r="E49" s="77"/>
      <c r="F49" s="78"/>
      <c r="G49" s="80"/>
      <c r="H49" s="14"/>
    </row>
    <row r="50" spans="1:8" x14ac:dyDescent="0.4">
      <c r="A50" s="29"/>
      <c r="B50" s="17"/>
      <c r="C50" s="13"/>
      <c r="D50" s="53"/>
      <c r="E50" s="88"/>
      <c r="F50" s="88"/>
      <c r="G50" s="80"/>
      <c r="H50" s="14"/>
    </row>
    <row r="51" spans="1:8" x14ac:dyDescent="0.4">
      <c r="A51" s="19" t="s">
        <v>149</v>
      </c>
      <c r="B51" s="19"/>
      <c r="C51" s="2"/>
      <c r="D51" s="76">
        <f>SUM(D44:D47)</f>
        <v>6</v>
      </c>
      <c r="E51" s="82">
        <f>SUM(E44:E50)</f>
        <v>640949</v>
      </c>
      <c r="F51" s="82">
        <f>SUM(F44:F50)</f>
        <v>32931.440000000002</v>
      </c>
      <c r="G51" s="83">
        <f>1-(+F51/E51)</f>
        <v>0.94862081070412774</v>
      </c>
      <c r="H51" s="14"/>
    </row>
    <row r="52" spans="1:8" x14ac:dyDescent="0.4">
      <c r="A52" s="60"/>
      <c r="B52" s="31"/>
      <c r="C52" s="2"/>
      <c r="D52" s="105"/>
      <c r="E52" s="106"/>
      <c r="F52" s="106"/>
      <c r="G52" s="107"/>
      <c r="H52" s="14"/>
    </row>
    <row r="53" spans="1:8" ht="17.649999999999999" x14ac:dyDescent="0.5">
      <c r="A53" s="21" t="s">
        <v>32</v>
      </c>
      <c r="B53" s="22"/>
      <c r="C53" s="22"/>
      <c r="D53" s="10"/>
      <c r="E53" s="86"/>
      <c r="F53" s="56"/>
      <c r="G53" s="56"/>
      <c r="H53" s="14"/>
    </row>
    <row r="54" spans="1:8" x14ac:dyDescent="0.4">
      <c r="A54" s="23"/>
      <c r="B54" s="23"/>
      <c r="C54" s="23"/>
      <c r="D54" s="87"/>
      <c r="E54" s="10" t="s">
        <v>122</v>
      </c>
      <c r="F54" s="10" t="s">
        <v>122</v>
      </c>
      <c r="G54" s="10" t="s">
        <v>5</v>
      </c>
      <c r="H54" s="14"/>
    </row>
    <row r="55" spans="1:8" x14ac:dyDescent="0.4">
      <c r="A55" s="23"/>
      <c r="B55" s="23"/>
      <c r="C55" s="23"/>
      <c r="D55" s="87" t="s">
        <v>6</v>
      </c>
      <c r="E55" s="57" t="s">
        <v>123</v>
      </c>
      <c r="F55" s="56" t="s">
        <v>8</v>
      </c>
      <c r="G55" s="59" t="s">
        <v>124</v>
      </c>
      <c r="H55" s="14"/>
    </row>
    <row r="56" spans="1:8" x14ac:dyDescent="0.4">
      <c r="A56" s="24" t="s">
        <v>33</v>
      </c>
      <c r="B56" s="25"/>
      <c r="C56" s="13"/>
      <c r="D56" s="52">
        <v>17</v>
      </c>
      <c r="E56" s="78">
        <v>1256742.06</v>
      </c>
      <c r="F56" s="78">
        <v>95707.53</v>
      </c>
      <c r="G56" s="79">
        <f>1-(+F56/E56)</f>
        <v>0.92384473071586382</v>
      </c>
      <c r="H56" s="14"/>
    </row>
    <row r="57" spans="1:8" x14ac:dyDescent="0.4">
      <c r="A57" s="24" t="s">
        <v>34</v>
      </c>
      <c r="B57" s="25"/>
      <c r="C57" s="13"/>
      <c r="D57" s="52"/>
      <c r="E57" s="78"/>
      <c r="F57" s="78"/>
      <c r="G57" s="79"/>
      <c r="H57" s="14"/>
    </row>
    <row r="58" spans="1:8" x14ac:dyDescent="0.4">
      <c r="A58" s="24" t="s">
        <v>35</v>
      </c>
      <c r="B58" s="25"/>
      <c r="C58" s="13"/>
      <c r="D58" s="52">
        <v>28</v>
      </c>
      <c r="E58" s="78">
        <v>901074.75</v>
      </c>
      <c r="F58" s="78">
        <v>84498.87</v>
      </c>
      <c r="G58" s="79">
        <f>1-(+F58/E58)</f>
        <v>0.90622435042153826</v>
      </c>
      <c r="H58" s="14"/>
    </row>
    <row r="59" spans="1:8" x14ac:dyDescent="0.4">
      <c r="A59" s="24" t="s">
        <v>36</v>
      </c>
      <c r="B59" s="25"/>
      <c r="C59" s="13"/>
      <c r="D59" s="52">
        <v>4</v>
      </c>
      <c r="E59" s="78">
        <v>678262</v>
      </c>
      <c r="F59" s="78">
        <v>41540</v>
      </c>
      <c r="G59" s="79">
        <f>1-(+F59/E59)</f>
        <v>0.93875523027974439</v>
      </c>
      <c r="H59" s="14"/>
    </row>
    <row r="60" spans="1:8" x14ac:dyDescent="0.4">
      <c r="A60" s="24" t="s">
        <v>37</v>
      </c>
      <c r="B60" s="25"/>
      <c r="C60" s="13"/>
      <c r="D60" s="52">
        <v>28</v>
      </c>
      <c r="E60" s="78">
        <v>2050560.32</v>
      </c>
      <c r="F60" s="78">
        <v>43090.27</v>
      </c>
      <c r="G60" s="79">
        <f t="shared" ref="G60:G67" si="0">1-(+F60/E60)</f>
        <v>0.97898609976028406</v>
      </c>
      <c r="H60" s="14"/>
    </row>
    <row r="61" spans="1:8" x14ac:dyDescent="0.4">
      <c r="A61" s="24" t="s">
        <v>38</v>
      </c>
      <c r="B61" s="25"/>
      <c r="C61" s="13"/>
      <c r="D61" s="52"/>
      <c r="E61" s="78"/>
      <c r="F61" s="78"/>
      <c r="G61" s="79"/>
      <c r="H61" s="2"/>
    </row>
    <row r="62" spans="1:8" x14ac:dyDescent="0.4">
      <c r="A62" s="24" t="s">
        <v>39</v>
      </c>
      <c r="B62" s="25"/>
      <c r="C62" s="13"/>
      <c r="D62" s="52">
        <v>3</v>
      </c>
      <c r="E62" s="78">
        <v>167875</v>
      </c>
      <c r="F62" s="78">
        <v>4090</v>
      </c>
      <c r="G62" s="79">
        <f t="shared" si="0"/>
        <v>0.97563663440059567</v>
      </c>
      <c r="H62" s="2"/>
    </row>
    <row r="63" spans="1:8" x14ac:dyDescent="0.4">
      <c r="A63" s="24" t="s">
        <v>40</v>
      </c>
      <c r="B63" s="25"/>
      <c r="C63" s="13"/>
      <c r="D63" s="52"/>
      <c r="E63" s="78"/>
      <c r="F63" s="78"/>
      <c r="G63" s="79"/>
      <c r="H63" s="2"/>
    </row>
    <row r="64" spans="1:8" x14ac:dyDescent="0.4">
      <c r="A64" s="45" t="s">
        <v>41</v>
      </c>
      <c r="B64" s="25"/>
      <c r="C64" s="13"/>
      <c r="D64" s="52"/>
      <c r="E64" s="78"/>
      <c r="F64" s="78"/>
      <c r="G64" s="79"/>
      <c r="H64" s="2"/>
    </row>
    <row r="65" spans="1:8" x14ac:dyDescent="0.4">
      <c r="A65" s="46" t="s">
        <v>59</v>
      </c>
      <c r="B65" s="25"/>
      <c r="C65" s="13"/>
      <c r="D65" s="52"/>
      <c r="E65" s="78"/>
      <c r="F65" s="78"/>
      <c r="G65" s="79"/>
      <c r="H65" s="2"/>
    </row>
    <row r="66" spans="1:8" x14ac:dyDescent="0.4">
      <c r="A66" s="24" t="s">
        <v>92</v>
      </c>
      <c r="B66" s="25"/>
      <c r="C66" s="13"/>
      <c r="D66" s="52">
        <v>366</v>
      </c>
      <c r="E66" s="78">
        <v>28500514.57</v>
      </c>
      <c r="F66" s="78">
        <v>3176645.58</v>
      </c>
      <c r="G66" s="79">
        <f t="shared" si="0"/>
        <v>0.88854076398523074</v>
      </c>
      <c r="H66" s="2"/>
    </row>
    <row r="67" spans="1:8" x14ac:dyDescent="0.4">
      <c r="A67" s="50" t="s">
        <v>93</v>
      </c>
      <c r="B67" s="27"/>
      <c r="C67" s="13"/>
      <c r="D67" s="52"/>
      <c r="E67" s="78">
        <v>307019.07</v>
      </c>
      <c r="F67" s="78">
        <v>53522.58</v>
      </c>
      <c r="G67" s="79">
        <f t="shared" si="0"/>
        <v>0.82567017742578663</v>
      </c>
      <c r="H67" s="2"/>
    </row>
    <row r="68" spans="1:8" x14ac:dyDescent="0.4">
      <c r="A68" s="15" t="s">
        <v>42</v>
      </c>
      <c r="B68" s="27"/>
      <c r="C68" s="13"/>
      <c r="D68" s="53"/>
      <c r="E68" s="81"/>
      <c r="F68" s="78"/>
      <c r="G68" s="80"/>
      <c r="H68" s="2"/>
    </row>
    <row r="69" spans="1:8" x14ac:dyDescent="0.4">
      <c r="A69" s="15" t="s">
        <v>43</v>
      </c>
      <c r="B69" s="25"/>
      <c r="C69" s="13"/>
      <c r="D69" s="53"/>
      <c r="E69" s="81"/>
      <c r="F69" s="78"/>
      <c r="G69" s="80"/>
    </row>
    <row r="70" spans="1:8" x14ac:dyDescent="0.4">
      <c r="A70" s="15" t="s">
        <v>44</v>
      </c>
      <c r="B70" s="25"/>
      <c r="C70" s="13"/>
      <c r="D70" s="53"/>
      <c r="E70" s="77"/>
      <c r="F70" s="78"/>
      <c r="G70" s="80"/>
    </row>
    <row r="71" spans="1:8" x14ac:dyDescent="0.4">
      <c r="A71" s="15" t="s">
        <v>30</v>
      </c>
      <c r="B71" s="25"/>
      <c r="C71" s="13"/>
      <c r="D71" s="53"/>
      <c r="E71" s="77"/>
      <c r="F71" s="78"/>
      <c r="G71" s="80"/>
    </row>
    <row r="72" spans="1:8" x14ac:dyDescent="0.4">
      <c r="A72" s="29"/>
      <c r="B72" s="17"/>
      <c r="C72" s="13"/>
      <c r="D72" s="53"/>
      <c r="E72" s="88"/>
      <c r="F72" s="88"/>
      <c r="G72" s="80"/>
    </row>
    <row r="73" spans="1:8" x14ac:dyDescent="0.4">
      <c r="A73" s="19" t="s">
        <v>45</v>
      </c>
      <c r="B73" s="19"/>
      <c r="C73" s="2"/>
      <c r="D73" s="54">
        <f>SUM(D56:D69)</f>
        <v>446</v>
      </c>
      <c r="E73" s="89">
        <f>SUM(E56:E72)</f>
        <v>33862047.770000003</v>
      </c>
      <c r="F73" s="89">
        <f>SUM(F56:F72)</f>
        <v>3499094.83</v>
      </c>
      <c r="G73" s="83">
        <f>1-(+F73/E73)</f>
        <v>0.8966661776107937</v>
      </c>
    </row>
    <row r="74" spans="1:8" x14ac:dyDescent="0.4">
      <c r="A74" s="30"/>
      <c r="B74" s="30"/>
      <c r="C74" s="30"/>
      <c r="D74" s="90"/>
      <c r="E74" s="91"/>
      <c r="F74" s="92"/>
      <c r="G74" s="92"/>
    </row>
    <row r="75" spans="1:8" ht="17.25" x14ac:dyDescent="0.45">
      <c r="A75" s="31" t="s">
        <v>46</v>
      </c>
      <c r="B75" s="32"/>
      <c r="C75" s="32"/>
      <c r="D75" s="32"/>
      <c r="E75" s="32"/>
      <c r="F75" s="33">
        <f>+F73+F51+F39</f>
        <v>3472473.62</v>
      </c>
      <c r="G75" s="3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4741E-397D-4467-BB19-66D0D44CD322}">
  <dimension ref="A1:H71"/>
  <sheetViews>
    <sheetView zoomScale="87" zoomScaleNormal="87" workbookViewId="0">
      <selection activeCell="D9" sqref="D9"/>
    </sheetView>
  </sheetViews>
  <sheetFormatPr defaultRowHeight="15" x14ac:dyDescent="0.4"/>
  <cols>
    <col min="1" max="1" width="9.6640625" style="2" customWidth="1"/>
    <col min="2" max="2" width="15.6640625" style="2" customWidth="1"/>
    <col min="3" max="3" width="3.6640625" style="2" customWidth="1"/>
    <col min="4" max="4" width="6.6640625" style="2" customWidth="1"/>
    <col min="5" max="6" width="14.6640625" style="2" customWidth="1"/>
    <col min="7" max="7" width="11.6640625" style="2" customWidth="1"/>
    <col min="8" max="8" width="3.6640625" style="2" customWidth="1"/>
    <col min="9" max="16384" width="8.88671875" style="2"/>
  </cols>
  <sheetData>
    <row r="1" spans="1:8" ht="22.5" x14ac:dyDescent="0.6">
      <c r="A1" s="1" t="s">
        <v>0</v>
      </c>
    </row>
    <row r="2" spans="1:8" ht="22.5" x14ac:dyDescent="0.6">
      <c r="A2" s="1" t="s">
        <v>1</v>
      </c>
    </row>
    <row r="3" spans="1:8" ht="22.5" x14ac:dyDescent="0.6">
      <c r="A3" s="1" t="str">
        <f>ARG!$A$3</f>
        <v>MONTH ENDED:  SEPTEMBER 2025</v>
      </c>
    </row>
    <row r="4" spans="1:8" x14ac:dyDescent="0.4">
      <c r="A4" s="3"/>
      <c r="B4" s="3"/>
      <c r="C4" s="3"/>
      <c r="D4" s="3"/>
      <c r="E4" s="3"/>
      <c r="F4" s="4"/>
      <c r="G4" s="4"/>
    </row>
    <row r="5" spans="1:8" ht="22.5" x14ac:dyDescent="0.6">
      <c r="B5" s="3"/>
      <c r="C5" s="3"/>
      <c r="D5" s="5" t="s">
        <v>130</v>
      </c>
      <c r="E5" s="6"/>
      <c r="F5" s="7"/>
      <c r="G5" s="4"/>
      <c r="H5" s="8"/>
    </row>
    <row r="6" spans="1:8" ht="17.649999999999999" x14ac:dyDescent="0.5">
      <c r="A6" s="21" t="s">
        <v>3</v>
      </c>
      <c r="B6" s="3"/>
      <c r="C6" s="3"/>
      <c r="D6" s="3"/>
      <c r="E6" s="3"/>
      <c r="F6" s="4"/>
      <c r="G6" s="4"/>
      <c r="H6" s="8"/>
    </row>
    <row r="7" spans="1:8" x14ac:dyDescent="0.4">
      <c r="A7" s="9"/>
      <c r="B7" s="9"/>
      <c r="C7" s="9"/>
      <c r="D7" s="9"/>
      <c r="E7" s="10" t="s">
        <v>4</v>
      </c>
      <c r="F7" s="10" t="s">
        <v>4</v>
      </c>
      <c r="G7" s="11" t="s">
        <v>5</v>
      </c>
      <c r="H7" s="22"/>
    </row>
    <row r="8" spans="1:8" x14ac:dyDescent="0.4">
      <c r="A8" s="9"/>
      <c r="B8" s="9"/>
      <c r="C8" s="9"/>
      <c r="D8" s="10" t="s">
        <v>6</v>
      </c>
      <c r="E8" s="10" t="s">
        <v>7</v>
      </c>
      <c r="F8" s="11" t="s">
        <v>8</v>
      </c>
      <c r="G8" s="11" t="s">
        <v>9</v>
      </c>
      <c r="H8" s="22"/>
    </row>
    <row r="9" spans="1:8" x14ac:dyDescent="0.4">
      <c r="A9" s="108" t="s">
        <v>10</v>
      </c>
      <c r="B9" s="12"/>
      <c r="C9" s="13"/>
      <c r="D9" s="52"/>
      <c r="E9" s="78"/>
      <c r="F9" s="78"/>
      <c r="G9" s="94"/>
      <c r="H9" s="13"/>
    </row>
    <row r="10" spans="1:8" x14ac:dyDescent="0.4">
      <c r="A10" s="108" t="s">
        <v>11</v>
      </c>
      <c r="B10" s="12"/>
      <c r="C10" s="13"/>
      <c r="D10" s="52"/>
      <c r="E10" s="78"/>
      <c r="F10" s="78"/>
      <c r="G10" s="94"/>
      <c r="H10" s="13"/>
    </row>
    <row r="11" spans="1:8" x14ac:dyDescent="0.4">
      <c r="A11" s="108" t="s">
        <v>52</v>
      </c>
      <c r="B11" s="12"/>
      <c r="C11" s="13"/>
      <c r="D11" s="52"/>
      <c r="E11" s="78"/>
      <c r="F11" s="78"/>
      <c r="G11" s="94"/>
      <c r="H11" s="13"/>
    </row>
    <row r="12" spans="1:8" x14ac:dyDescent="0.4">
      <c r="A12" s="108" t="s">
        <v>62</v>
      </c>
      <c r="B12" s="12"/>
      <c r="C12" s="13"/>
      <c r="D12" s="52"/>
      <c r="E12" s="78"/>
      <c r="F12" s="78"/>
      <c r="G12" s="94"/>
      <c r="H12" s="13"/>
    </row>
    <row r="13" spans="1:8" x14ac:dyDescent="0.4">
      <c r="A13" s="108" t="s">
        <v>13</v>
      </c>
      <c r="B13" s="12"/>
      <c r="C13" s="13"/>
      <c r="D13" s="52"/>
      <c r="E13" s="78"/>
      <c r="F13" s="78"/>
      <c r="G13" s="94"/>
      <c r="H13" s="13"/>
    </row>
    <row r="14" spans="1:8" x14ac:dyDescent="0.4">
      <c r="A14" s="108" t="s">
        <v>64</v>
      </c>
      <c r="B14" s="12"/>
      <c r="C14" s="13"/>
      <c r="D14" s="52"/>
      <c r="E14" s="78"/>
      <c r="F14" s="78"/>
      <c r="G14" s="94"/>
      <c r="H14" s="13"/>
    </row>
    <row r="15" spans="1:8" x14ac:dyDescent="0.4">
      <c r="A15" s="108" t="s">
        <v>25</v>
      </c>
      <c r="B15" s="12"/>
      <c r="C15" s="13"/>
      <c r="D15" s="52">
        <v>3</v>
      </c>
      <c r="E15" s="78">
        <v>481891</v>
      </c>
      <c r="F15" s="78">
        <v>201542</v>
      </c>
      <c r="G15" s="94">
        <f>F15/E15</f>
        <v>0.41823150878518173</v>
      </c>
      <c r="H15" s="13"/>
    </row>
    <row r="16" spans="1:8" x14ac:dyDescent="0.4">
      <c r="A16" s="108" t="s">
        <v>65</v>
      </c>
      <c r="B16" s="12"/>
      <c r="C16" s="13"/>
      <c r="D16" s="52"/>
      <c r="E16" s="78"/>
      <c r="F16" s="78"/>
      <c r="G16" s="94"/>
      <c r="H16" s="13"/>
    </row>
    <row r="17" spans="1:8" x14ac:dyDescent="0.4">
      <c r="A17" s="108" t="s">
        <v>91</v>
      </c>
      <c r="B17" s="12"/>
      <c r="C17" s="13"/>
      <c r="D17" s="52"/>
      <c r="E17" s="78"/>
      <c r="F17" s="78"/>
      <c r="G17" s="94"/>
      <c r="H17" s="13"/>
    </row>
    <row r="18" spans="1:8" x14ac:dyDescent="0.4">
      <c r="A18" s="108" t="s">
        <v>14</v>
      </c>
      <c r="B18" s="12"/>
      <c r="C18" s="13"/>
      <c r="D18" s="52"/>
      <c r="E18" s="78"/>
      <c r="F18" s="78"/>
      <c r="G18" s="94"/>
      <c r="H18" s="13"/>
    </row>
    <row r="19" spans="1:8" x14ac:dyDescent="0.4">
      <c r="A19" s="108" t="s">
        <v>16</v>
      </c>
      <c r="B19" s="12"/>
      <c r="C19" s="13"/>
      <c r="D19" s="52">
        <v>1</v>
      </c>
      <c r="E19" s="78">
        <v>536260</v>
      </c>
      <c r="F19" s="78">
        <v>114116</v>
      </c>
      <c r="G19" s="94">
        <f>F19/E19</f>
        <v>0.2127997613098124</v>
      </c>
      <c r="H19" s="13"/>
    </row>
    <row r="20" spans="1:8" x14ac:dyDescent="0.4">
      <c r="A20" s="108" t="s">
        <v>86</v>
      </c>
      <c r="B20" s="12"/>
      <c r="C20" s="13"/>
      <c r="D20" s="52"/>
      <c r="E20" s="78"/>
      <c r="F20" s="78"/>
      <c r="G20" s="94"/>
      <c r="H20" s="13"/>
    </row>
    <row r="21" spans="1:8" x14ac:dyDescent="0.4">
      <c r="A21" s="108" t="s">
        <v>87</v>
      </c>
      <c r="B21" s="12"/>
      <c r="C21" s="13"/>
      <c r="D21" s="52"/>
      <c r="E21" s="78"/>
      <c r="F21" s="78"/>
      <c r="G21" s="94"/>
      <c r="H21" s="13"/>
    </row>
    <row r="22" spans="1:8" x14ac:dyDescent="0.4">
      <c r="A22" s="108" t="s">
        <v>17</v>
      </c>
      <c r="B22" s="12"/>
      <c r="C22" s="13"/>
      <c r="D22" s="52"/>
      <c r="E22" s="78"/>
      <c r="F22" s="78"/>
      <c r="G22" s="94"/>
      <c r="H22" s="13"/>
    </row>
    <row r="23" spans="1:8" x14ac:dyDescent="0.4">
      <c r="A23" s="108" t="s">
        <v>97</v>
      </c>
      <c r="B23" s="12"/>
      <c r="C23" s="13"/>
      <c r="D23" s="52"/>
      <c r="E23" s="78"/>
      <c r="F23" s="78"/>
      <c r="G23" s="94"/>
      <c r="H23" s="13"/>
    </row>
    <row r="24" spans="1:8" x14ac:dyDescent="0.4">
      <c r="A24" s="108" t="s">
        <v>18</v>
      </c>
      <c r="B24" s="12"/>
      <c r="C24" s="13"/>
      <c r="D24" s="52">
        <v>2</v>
      </c>
      <c r="E24" s="78">
        <v>836723</v>
      </c>
      <c r="F24" s="78">
        <v>200299</v>
      </c>
      <c r="G24" s="94">
        <f>F24/E24</f>
        <v>0.23938507725973829</v>
      </c>
      <c r="H24" s="13"/>
    </row>
    <row r="25" spans="1:8" x14ac:dyDescent="0.4">
      <c r="A25" s="109" t="s">
        <v>20</v>
      </c>
      <c r="B25" s="12"/>
      <c r="C25" s="13"/>
      <c r="D25" s="52"/>
      <c r="E25" s="78"/>
      <c r="F25" s="78"/>
      <c r="G25" s="94"/>
      <c r="H25" s="13"/>
    </row>
    <row r="26" spans="1:8" x14ac:dyDescent="0.4">
      <c r="A26" s="109" t="s">
        <v>21</v>
      </c>
      <c r="B26" s="12"/>
      <c r="C26" s="13"/>
      <c r="D26" s="52">
        <v>4</v>
      </c>
      <c r="E26" s="78">
        <v>14973</v>
      </c>
      <c r="F26" s="78">
        <v>14973</v>
      </c>
      <c r="G26" s="94">
        <f>F26/E26</f>
        <v>1</v>
      </c>
      <c r="H26" s="13"/>
    </row>
    <row r="27" spans="1:8" x14ac:dyDescent="0.4">
      <c r="A27" s="110" t="s">
        <v>22</v>
      </c>
      <c r="B27" s="12"/>
      <c r="C27" s="13"/>
      <c r="D27" s="52"/>
      <c r="E27" s="78"/>
      <c r="F27" s="78"/>
      <c r="G27" s="94"/>
      <c r="H27" s="13"/>
    </row>
    <row r="28" spans="1:8" x14ac:dyDescent="0.4">
      <c r="A28" s="110" t="s">
        <v>23</v>
      </c>
      <c r="B28" s="12"/>
      <c r="C28" s="13"/>
      <c r="D28" s="52"/>
      <c r="E28" s="78"/>
      <c r="F28" s="78"/>
      <c r="G28" s="94"/>
      <c r="H28" s="13"/>
    </row>
    <row r="29" spans="1:8" x14ac:dyDescent="0.4">
      <c r="A29" s="110" t="s">
        <v>88</v>
      </c>
      <c r="B29" s="12"/>
      <c r="C29" s="13"/>
      <c r="D29" s="52">
        <v>1</v>
      </c>
      <c r="E29" s="78">
        <v>66209</v>
      </c>
      <c r="F29" s="78">
        <v>27615</v>
      </c>
      <c r="G29" s="94">
        <f>F29/E29</f>
        <v>0.41708831125677776</v>
      </c>
      <c r="H29" s="13"/>
    </row>
    <row r="30" spans="1:8" x14ac:dyDescent="0.4">
      <c r="A30" s="110" t="s">
        <v>109</v>
      </c>
      <c r="B30" s="12"/>
      <c r="C30" s="13"/>
      <c r="D30" s="52">
        <v>11</v>
      </c>
      <c r="E30" s="78">
        <v>1123713</v>
      </c>
      <c r="F30" s="78">
        <v>218917.5</v>
      </c>
      <c r="G30" s="94">
        <f>F30/E30</f>
        <v>0.19481620306964501</v>
      </c>
      <c r="H30" s="13"/>
    </row>
    <row r="31" spans="1:8" x14ac:dyDescent="0.4">
      <c r="A31" s="110" t="s">
        <v>116</v>
      </c>
      <c r="B31" s="12"/>
      <c r="C31" s="13"/>
      <c r="D31" s="52"/>
      <c r="E31" s="78"/>
      <c r="F31" s="78"/>
      <c r="G31" s="94"/>
      <c r="H31" s="13"/>
    </row>
    <row r="32" spans="1:8" x14ac:dyDescent="0.4">
      <c r="A32" s="110" t="s">
        <v>90</v>
      </c>
      <c r="B32" s="12"/>
      <c r="C32" s="13"/>
      <c r="D32" s="52"/>
      <c r="E32" s="78"/>
      <c r="F32" s="78"/>
      <c r="G32" s="94"/>
      <c r="H32" s="13"/>
    </row>
    <row r="33" spans="1:8" x14ac:dyDescent="0.4">
      <c r="A33" s="110" t="s">
        <v>66</v>
      </c>
      <c r="B33" s="12"/>
      <c r="C33" s="13"/>
      <c r="D33" s="52"/>
      <c r="E33" s="78"/>
      <c r="F33" s="78"/>
      <c r="G33" s="94"/>
      <c r="H33" s="13"/>
    </row>
    <row r="34" spans="1:8" x14ac:dyDescent="0.4">
      <c r="A34" s="110" t="s">
        <v>118</v>
      </c>
      <c r="B34" s="12"/>
      <c r="C34" s="13"/>
      <c r="D34" s="52">
        <v>1</v>
      </c>
      <c r="E34" s="78">
        <v>167985</v>
      </c>
      <c r="F34" s="78">
        <v>45458</v>
      </c>
      <c r="G34" s="94">
        <f>F34/E34</f>
        <v>0.27060749471679019</v>
      </c>
      <c r="H34" s="13"/>
    </row>
    <row r="35" spans="1:8" x14ac:dyDescent="0.4">
      <c r="A35" s="15" t="s">
        <v>28</v>
      </c>
      <c r="B35" s="12"/>
      <c r="C35" s="13"/>
      <c r="D35" s="53"/>
      <c r="E35" s="77">
        <v>1060</v>
      </c>
      <c r="F35" s="78">
        <v>0</v>
      </c>
      <c r="G35" s="95"/>
      <c r="H35" s="13"/>
    </row>
    <row r="36" spans="1:8" x14ac:dyDescent="0.4">
      <c r="A36" s="15" t="s">
        <v>44</v>
      </c>
      <c r="B36" s="12"/>
      <c r="C36" s="13"/>
      <c r="D36" s="53"/>
      <c r="E36" s="77"/>
      <c r="F36" s="78"/>
      <c r="G36" s="95"/>
      <c r="H36" s="13"/>
    </row>
    <row r="37" spans="1:8" x14ac:dyDescent="0.4">
      <c r="A37" s="15" t="s">
        <v>30</v>
      </c>
      <c r="B37" s="12"/>
      <c r="C37" s="13"/>
      <c r="D37" s="53"/>
      <c r="E37" s="96"/>
      <c r="F37" s="97"/>
      <c r="G37" s="95"/>
      <c r="H37" s="13"/>
    </row>
    <row r="38" spans="1:8" x14ac:dyDescent="0.4">
      <c r="A38" s="16"/>
      <c r="B38" s="17"/>
      <c r="C38" s="13"/>
      <c r="D38" s="53"/>
      <c r="E38" s="88"/>
      <c r="F38" s="88"/>
      <c r="G38" s="95"/>
      <c r="H38" s="13"/>
    </row>
    <row r="39" spans="1:8" x14ac:dyDescent="0.4">
      <c r="A39" s="18" t="s">
        <v>31</v>
      </c>
      <c r="B39" s="19"/>
      <c r="D39" s="54">
        <f>SUM(D9:D38)</f>
        <v>23</v>
      </c>
      <c r="E39" s="89">
        <f>SUM(E9:E38)</f>
        <v>3228814</v>
      </c>
      <c r="F39" s="89">
        <f>SUM(F9:F38)</f>
        <v>822920.5</v>
      </c>
      <c r="G39" s="98">
        <f>F39/E39</f>
        <v>0.25486773161910226</v>
      </c>
      <c r="H39" s="14"/>
    </row>
    <row r="40" spans="1:8" x14ac:dyDescent="0.4">
      <c r="A40" s="20"/>
      <c r="B40" s="20"/>
      <c r="C40" s="20"/>
      <c r="D40" s="84"/>
      <c r="E40" s="85"/>
      <c r="F40" s="55"/>
      <c r="G40" s="55"/>
      <c r="H40" s="20"/>
    </row>
    <row r="41" spans="1:8" ht="17.649999999999999" x14ac:dyDescent="0.5">
      <c r="A41" s="21" t="s">
        <v>32</v>
      </c>
      <c r="B41" s="22"/>
      <c r="C41" s="22"/>
      <c r="D41" s="10"/>
      <c r="E41" s="86"/>
      <c r="F41" s="56"/>
      <c r="G41" s="56"/>
      <c r="H41" s="20"/>
    </row>
    <row r="42" spans="1:8" x14ac:dyDescent="0.4">
      <c r="A42" s="23"/>
      <c r="B42" s="23"/>
      <c r="C42" s="23"/>
      <c r="D42" s="87"/>
      <c r="E42" s="10" t="s">
        <v>122</v>
      </c>
      <c r="F42" s="10" t="s">
        <v>122</v>
      </c>
      <c r="G42" s="10" t="s">
        <v>5</v>
      </c>
      <c r="H42" s="20"/>
    </row>
    <row r="43" spans="1:8" x14ac:dyDescent="0.4">
      <c r="A43" s="23"/>
      <c r="B43" s="23"/>
      <c r="C43" s="23"/>
      <c r="D43" s="87" t="s">
        <v>6</v>
      </c>
      <c r="E43" s="57" t="s">
        <v>123</v>
      </c>
      <c r="F43" s="56" t="s">
        <v>8</v>
      </c>
      <c r="G43" s="56" t="s">
        <v>124</v>
      </c>
      <c r="H43" s="20"/>
    </row>
    <row r="44" spans="1:8" x14ac:dyDescent="0.4">
      <c r="A44" s="24" t="s">
        <v>33</v>
      </c>
      <c r="B44" s="25"/>
      <c r="C44" s="13"/>
      <c r="D44" s="52">
        <v>33</v>
      </c>
      <c r="E44" s="78">
        <v>599502.15</v>
      </c>
      <c r="F44" s="78">
        <v>77607.399999999994</v>
      </c>
      <c r="G44" s="94">
        <f>1-(+F44/E44)</f>
        <v>0.87054691963990449</v>
      </c>
      <c r="H44" s="13"/>
    </row>
    <row r="45" spans="1:8" x14ac:dyDescent="0.4">
      <c r="A45" s="24" t="s">
        <v>34</v>
      </c>
      <c r="B45" s="25"/>
      <c r="C45" s="13"/>
      <c r="D45" s="52"/>
      <c r="E45" s="78"/>
      <c r="F45" s="78"/>
      <c r="G45" s="94"/>
      <c r="H45" s="13"/>
    </row>
    <row r="46" spans="1:8" x14ac:dyDescent="0.4">
      <c r="A46" s="24" t="s">
        <v>35</v>
      </c>
      <c r="B46" s="25"/>
      <c r="C46" s="13"/>
      <c r="D46" s="52">
        <v>64</v>
      </c>
      <c r="E46" s="78">
        <v>2436515</v>
      </c>
      <c r="F46" s="78">
        <v>212700.59</v>
      </c>
      <c r="G46" s="94">
        <f t="shared" ref="G46:G52" si="0">1-(+F46/E46)</f>
        <v>0.91270294252241424</v>
      </c>
      <c r="H46" s="13"/>
    </row>
    <row r="47" spans="1:8" x14ac:dyDescent="0.4">
      <c r="A47" s="24" t="s">
        <v>36</v>
      </c>
      <c r="B47" s="25"/>
      <c r="C47" s="13"/>
      <c r="D47" s="52">
        <v>12</v>
      </c>
      <c r="E47" s="78">
        <v>2322905.5</v>
      </c>
      <c r="F47" s="78">
        <v>115564.6</v>
      </c>
      <c r="G47" s="94">
        <f t="shared" si="0"/>
        <v>0.95024997788330179</v>
      </c>
      <c r="H47" s="13"/>
    </row>
    <row r="48" spans="1:8" x14ac:dyDescent="0.4">
      <c r="A48" s="24" t="s">
        <v>37</v>
      </c>
      <c r="B48" s="25"/>
      <c r="C48" s="13"/>
      <c r="D48" s="52">
        <v>66</v>
      </c>
      <c r="E48" s="78">
        <v>3542854.19</v>
      </c>
      <c r="F48" s="78">
        <v>351164.03</v>
      </c>
      <c r="G48" s="94">
        <f t="shared" si="0"/>
        <v>0.90088103795205865</v>
      </c>
      <c r="H48" s="13"/>
    </row>
    <row r="49" spans="1:8" x14ac:dyDescent="0.4">
      <c r="A49" s="24" t="s">
        <v>38</v>
      </c>
      <c r="B49" s="25"/>
      <c r="C49" s="13"/>
      <c r="D49" s="52"/>
      <c r="E49" s="78"/>
      <c r="F49" s="78"/>
      <c r="G49" s="94"/>
      <c r="H49" s="13"/>
    </row>
    <row r="50" spans="1:8" x14ac:dyDescent="0.4">
      <c r="A50" s="24" t="s">
        <v>39</v>
      </c>
      <c r="B50" s="25"/>
      <c r="C50" s="13"/>
      <c r="D50" s="52">
        <v>8</v>
      </c>
      <c r="E50" s="78">
        <v>758295</v>
      </c>
      <c r="F50" s="78">
        <v>64135</v>
      </c>
      <c r="G50" s="94">
        <f t="shared" si="0"/>
        <v>0.91542209825991205</v>
      </c>
      <c r="H50" s="13"/>
    </row>
    <row r="51" spans="1:8" x14ac:dyDescent="0.4">
      <c r="A51" s="24" t="s">
        <v>40</v>
      </c>
      <c r="B51" s="25"/>
      <c r="C51" s="13"/>
      <c r="D51" s="52">
        <v>4</v>
      </c>
      <c r="E51" s="78">
        <v>229600</v>
      </c>
      <c r="F51" s="78">
        <v>18180</v>
      </c>
      <c r="G51" s="94">
        <f t="shared" si="0"/>
        <v>0.9208188153310104</v>
      </c>
      <c r="H51" s="13"/>
    </row>
    <row r="52" spans="1:8" x14ac:dyDescent="0.4">
      <c r="A52" s="24" t="s">
        <v>41</v>
      </c>
      <c r="B52" s="25"/>
      <c r="C52" s="13"/>
      <c r="D52" s="52">
        <v>2</v>
      </c>
      <c r="E52" s="78">
        <v>269625</v>
      </c>
      <c r="F52" s="78">
        <v>34675</v>
      </c>
      <c r="G52" s="94">
        <f t="shared" si="0"/>
        <v>0.87139545665275842</v>
      </c>
      <c r="H52" s="13"/>
    </row>
    <row r="53" spans="1:8" x14ac:dyDescent="0.4">
      <c r="A53" s="26" t="s">
        <v>59</v>
      </c>
      <c r="B53" s="25"/>
      <c r="C53" s="13"/>
      <c r="D53" s="52"/>
      <c r="E53" s="78"/>
      <c r="F53" s="78"/>
      <c r="G53" s="94"/>
      <c r="H53" s="13"/>
    </row>
    <row r="54" spans="1:8" x14ac:dyDescent="0.4">
      <c r="A54" s="24" t="s">
        <v>60</v>
      </c>
      <c r="B54" s="27"/>
      <c r="C54" s="13"/>
      <c r="D54" s="52">
        <v>605</v>
      </c>
      <c r="E54" s="78">
        <v>35475369.990000002</v>
      </c>
      <c r="F54" s="78">
        <v>3847469.23</v>
      </c>
      <c r="G54" s="94">
        <f>1-(+F54/E54)</f>
        <v>0.89154533889048804</v>
      </c>
      <c r="H54" s="13"/>
    </row>
    <row r="55" spans="1:8" x14ac:dyDescent="0.4">
      <c r="A55" s="24" t="s">
        <v>61</v>
      </c>
      <c r="B55" s="27"/>
      <c r="C55" s="13"/>
      <c r="D55" s="52">
        <v>8</v>
      </c>
      <c r="E55" s="78">
        <v>1039671.65</v>
      </c>
      <c r="F55" s="78">
        <v>50554.43</v>
      </c>
      <c r="G55" s="94">
        <f>1-(+F55/E55)</f>
        <v>0.95137461909247978</v>
      </c>
      <c r="H55" s="13"/>
    </row>
    <row r="56" spans="1:8" x14ac:dyDescent="0.4">
      <c r="A56" s="15" t="s">
        <v>42</v>
      </c>
      <c r="B56" s="27"/>
      <c r="C56" s="13"/>
      <c r="D56" s="53"/>
      <c r="E56" s="81"/>
      <c r="F56" s="78"/>
      <c r="G56" s="95"/>
      <c r="H56" s="13"/>
    </row>
    <row r="57" spans="1:8" x14ac:dyDescent="0.4">
      <c r="A57" s="15" t="s">
        <v>43</v>
      </c>
      <c r="B57" s="25"/>
      <c r="C57" s="13"/>
      <c r="D57" s="53"/>
      <c r="E57" s="81"/>
      <c r="F57" s="78"/>
      <c r="G57" s="95"/>
      <c r="H57" s="13"/>
    </row>
    <row r="58" spans="1:8" x14ac:dyDescent="0.4">
      <c r="A58" s="15" t="s">
        <v>44</v>
      </c>
      <c r="B58" s="25"/>
      <c r="C58" s="13"/>
      <c r="D58" s="53"/>
      <c r="E58" s="77"/>
      <c r="F58" s="78"/>
      <c r="G58" s="95"/>
      <c r="H58" s="13"/>
    </row>
    <row r="59" spans="1:8" x14ac:dyDescent="0.4">
      <c r="A59" s="15" t="s">
        <v>30</v>
      </c>
      <c r="B59" s="25"/>
      <c r="C59" s="13"/>
      <c r="D59" s="53"/>
      <c r="E59" s="77"/>
      <c r="F59" s="78"/>
      <c r="G59" s="95"/>
      <c r="H59" s="13"/>
    </row>
    <row r="60" spans="1:8" x14ac:dyDescent="0.4">
      <c r="A60" s="29"/>
      <c r="B60" s="17"/>
      <c r="C60" s="13"/>
      <c r="D60" s="53"/>
      <c r="E60" s="88"/>
      <c r="F60" s="88"/>
      <c r="G60" s="95"/>
      <c r="H60" s="13"/>
    </row>
    <row r="61" spans="1:8" x14ac:dyDescent="0.4">
      <c r="A61" s="19" t="s">
        <v>45</v>
      </c>
      <c r="B61" s="30"/>
      <c r="C61" s="30"/>
      <c r="D61" s="54">
        <f>SUM(D44:D57)</f>
        <v>802</v>
      </c>
      <c r="E61" s="89">
        <f>SUM(E44:E60)</f>
        <v>46674338.479999997</v>
      </c>
      <c r="F61" s="89">
        <f>SUM(F44:F60)</f>
        <v>4772050.2799999993</v>
      </c>
      <c r="G61" s="98">
        <f>1-(F61/E61)</f>
        <v>0.89775858779348683</v>
      </c>
      <c r="H61" s="8"/>
    </row>
    <row r="62" spans="1:8" ht="17.25" x14ac:dyDescent="0.45">
      <c r="A62" s="31"/>
      <c r="B62" s="32"/>
      <c r="C62" s="32"/>
      <c r="D62" s="99"/>
      <c r="E62" s="91"/>
      <c r="F62" s="92"/>
      <c r="G62" s="92"/>
      <c r="H62" s="48"/>
    </row>
    <row r="63" spans="1:8" ht="17.25" x14ac:dyDescent="0.45">
      <c r="A63" s="31" t="s">
        <v>46</v>
      </c>
      <c r="B63" s="32"/>
      <c r="C63" s="32"/>
      <c r="D63" s="43"/>
      <c r="E63" s="32"/>
      <c r="F63" s="33">
        <f>F61+F39</f>
        <v>5594970.7799999993</v>
      </c>
      <c r="G63" s="32"/>
      <c r="H63" s="48"/>
    </row>
    <row r="64" spans="1:8" ht="17.25" x14ac:dyDescent="0.45">
      <c r="A64" s="31"/>
      <c r="B64" s="32"/>
      <c r="C64" s="32"/>
      <c r="D64" s="43"/>
      <c r="E64" s="32"/>
      <c r="F64" s="33"/>
      <c r="G64" s="32"/>
      <c r="H64" s="48"/>
    </row>
    <row r="65" spans="1:8" x14ac:dyDescent="0.4">
      <c r="A65" s="3" t="s">
        <v>47</v>
      </c>
      <c r="B65" s="20"/>
      <c r="C65" s="20"/>
      <c r="D65" s="20"/>
      <c r="E65" s="20"/>
      <c r="F65" s="34"/>
      <c r="G65" s="20"/>
      <c r="H65" s="22"/>
    </row>
    <row r="66" spans="1:8" x14ac:dyDescent="0.4">
      <c r="A66" s="3" t="s">
        <v>48</v>
      </c>
      <c r="B66" s="20"/>
      <c r="C66" s="20"/>
      <c r="D66" s="20"/>
      <c r="E66" s="20"/>
      <c r="F66" s="34"/>
      <c r="G66" s="20"/>
      <c r="H66" s="22"/>
    </row>
    <row r="67" spans="1:8" x14ac:dyDescent="0.4">
      <c r="A67" s="3" t="s">
        <v>49</v>
      </c>
      <c r="B67" s="20"/>
      <c r="C67" s="20"/>
      <c r="D67" s="20"/>
      <c r="E67" s="20"/>
      <c r="F67" s="34"/>
      <c r="G67" s="20"/>
      <c r="H67" s="22"/>
    </row>
    <row r="68" spans="1:8" ht="17.25" x14ac:dyDescent="0.45">
      <c r="A68" s="3"/>
      <c r="B68" s="20"/>
      <c r="C68" s="20"/>
      <c r="D68" s="20"/>
      <c r="E68" s="20"/>
      <c r="F68" s="34"/>
      <c r="G68" s="20"/>
      <c r="H68" s="48"/>
    </row>
    <row r="69" spans="1:8" ht="17.25" x14ac:dyDescent="0.45">
      <c r="A69" s="35" t="s">
        <v>50</v>
      </c>
      <c r="B69" s="32"/>
      <c r="C69" s="32"/>
      <c r="D69" s="32"/>
      <c r="E69" s="32"/>
      <c r="F69" s="33"/>
      <c r="G69" s="32"/>
      <c r="H69" s="48"/>
    </row>
    <row r="70" spans="1:8" x14ac:dyDescent="0.4">
      <c r="A70" s="41"/>
    </row>
    <row r="71" spans="1:8" ht="17.25" x14ac:dyDescent="0.45">
      <c r="A71" s="31"/>
      <c r="B71" s="32"/>
      <c r="C71" s="32"/>
      <c r="D71" s="32"/>
    </row>
  </sheetData>
  <printOptions horizontalCentered="1"/>
  <pageMargins left="0.45" right="0.45" top="0.25" bottom="0.25" header="0.3" footer="0.3"/>
  <pageSetup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E5D5E-0C5C-4A1F-932D-9A1FF0C571A7}">
  <sheetPr>
    <pageSetUpPr autoPageBreaks="0"/>
  </sheetPr>
  <dimension ref="A1:D24"/>
  <sheetViews>
    <sheetView showOutlineSymbols="0" zoomScale="87" zoomScaleNormal="87" workbookViewId="0">
      <selection activeCell="A5" sqref="A5"/>
    </sheetView>
  </sheetViews>
  <sheetFormatPr defaultColWidth="9.6640625" defaultRowHeight="15" x14ac:dyDescent="0.4"/>
  <cols>
    <col min="1" max="1" width="39.6640625" style="2" customWidth="1"/>
    <col min="2" max="2" width="27.6640625" style="2" customWidth="1"/>
    <col min="3" max="16384" width="9.6640625" style="2"/>
  </cols>
  <sheetData>
    <row r="1" spans="1:4" ht="22.5" x14ac:dyDescent="0.6">
      <c r="A1" s="1" t="s">
        <v>0</v>
      </c>
      <c r="B1" s="32"/>
      <c r="C1" s="33"/>
      <c r="D1" s="32"/>
    </row>
    <row r="2" spans="1:4" ht="22.5" x14ac:dyDescent="0.6">
      <c r="A2" s="1" t="s">
        <v>1</v>
      </c>
      <c r="B2" s="32"/>
    </row>
    <row r="3" spans="1:4" ht="22.5" x14ac:dyDescent="0.6">
      <c r="A3" s="1" t="s">
        <v>76</v>
      </c>
      <c r="B3" s="32"/>
    </row>
    <row r="4" spans="1:4" ht="22.5" x14ac:dyDescent="0.6">
      <c r="A4" s="1" t="str">
        <f>ARG!$A$3</f>
        <v>MONTH ENDED:  SEPTEMBER 2025</v>
      </c>
      <c r="B4" s="32"/>
    </row>
    <row r="5" spans="1:4" ht="22.9" thickBot="1" x14ac:dyDescent="0.65">
      <c r="A5" s="1"/>
      <c r="B5" s="32"/>
    </row>
    <row r="6" spans="1:4" ht="21.4" thickTop="1" thickBot="1" x14ac:dyDescent="0.65">
      <c r="A6" s="65" t="s">
        <v>77</v>
      </c>
      <c r="B6" s="66">
        <f>+ARG!$D$39+CARUTHERSVILLE!$D$39+HOLLYWOOD!$D$39+HARKC!$D$39+BALLYSKC!$D$39+AMERKC!$D$39+LAGRANGE!$D$39+AMERSC!$D$39+RIVERCITY!$D$39+HORSESHOE!$D$39+ISLEBV!$D$39+STJO!$D$39+CAPE!$D$39</f>
        <v>402</v>
      </c>
      <c r="C6" s="47"/>
    </row>
    <row r="7" spans="1:4" ht="21.4" thickTop="1" thickBot="1" x14ac:dyDescent="0.65">
      <c r="A7" s="67" t="s">
        <v>78</v>
      </c>
      <c r="B7" s="75">
        <f>+ARG!$E$39+CARUTHERSVILLE!$E$39+HOLLYWOOD!$E$39+HARKC!$E$39+BALLYSKC!$E$39+AMERKC!$E$39+LAGRANGE!$E$39+AMERSC!$E$39+RIVERCITY!$E$39+HORSESHOE!$E$39+ISLEBV!$E$39+STJO!$E$39+CAPE!$E$39</f>
        <v>104804734.5</v>
      </c>
      <c r="C7" s="47"/>
    </row>
    <row r="8" spans="1:4" ht="21" thickTop="1" x14ac:dyDescent="0.6">
      <c r="A8" s="67" t="s">
        <v>79</v>
      </c>
      <c r="B8" s="75">
        <f>+ARG!$F$39+CARUTHERSVILLE!$F$39+HOLLYWOOD!$F$39+HARKC!$F$39+BALLYSKC!$F$39+AMERKC!$F$39+LAGRANGE!$F$39+AMERSC!$F$39+RIVERCITY!$F$39+HORSESHOE!$F$39+ISLEBV!$F$39+STJO!$F$39+CAPE!$F$39</f>
        <v>22938847.310000002</v>
      </c>
      <c r="C8" s="47"/>
    </row>
    <row r="9" spans="1:4" ht="20.65" x14ac:dyDescent="0.6">
      <c r="A9" s="67" t="s">
        <v>80</v>
      </c>
      <c r="B9" s="61">
        <f>B8/B7</f>
        <v>0.21887224293288013</v>
      </c>
      <c r="C9" s="47"/>
    </row>
    <row r="10" spans="1:4" ht="21" thickBot="1" x14ac:dyDescent="0.65">
      <c r="A10" s="69"/>
      <c r="B10" s="70"/>
      <c r="C10" s="47"/>
    </row>
    <row r="11" spans="1:4" ht="21.4" thickTop="1" thickBot="1" x14ac:dyDescent="0.65">
      <c r="A11" s="67" t="s">
        <v>127</v>
      </c>
      <c r="B11" s="66">
        <f>STJO!$D$51</f>
        <v>6</v>
      </c>
      <c r="C11" s="47"/>
    </row>
    <row r="12" spans="1:4" ht="21.4" thickTop="1" thickBot="1" x14ac:dyDescent="0.65">
      <c r="A12" s="67" t="s">
        <v>128</v>
      </c>
      <c r="B12" s="75">
        <f>STJO!$E$51</f>
        <v>640949</v>
      </c>
      <c r="C12" s="47"/>
    </row>
    <row r="13" spans="1:4" ht="21" thickTop="1" x14ac:dyDescent="0.6">
      <c r="A13" s="67" t="s">
        <v>129</v>
      </c>
      <c r="B13" s="75">
        <f>STJO!$F$51</f>
        <v>32931.440000000002</v>
      </c>
      <c r="C13" s="47"/>
    </row>
    <row r="14" spans="1:4" ht="20.65" x14ac:dyDescent="0.6">
      <c r="A14" s="67" t="s">
        <v>84</v>
      </c>
      <c r="B14" s="61">
        <f>1-(B13/B12)</f>
        <v>0.94862081070412774</v>
      </c>
      <c r="C14" s="47"/>
    </row>
    <row r="15" spans="1:4" ht="21" thickBot="1" x14ac:dyDescent="0.65">
      <c r="A15" s="69"/>
      <c r="B15" s="70"/>
      <c r="C15" s="47"/>
    </row>
    <row r="16" spans="1:4" ht="21.4" thickTop="1" thickBot="1" x14ac:dyDescent="0.65">
      <c r="A16" s="67" t="s">
        <v>81</v>
      </c>
      <c r="B16" s="66">
        <f>+ARG!$D$61+CARUTHERSVILLE!$D$60+HOLLYWOOD!$D$62+HARKC!$D$62+BALLYSKC!$D$62+AMERKC!$D$62+LAGRANGE!$D$60+AMERSC!$D$61+RIVERCITY!$D$61+HORSESHOE!$D$60+ISLEBV!$D$60+STJO!$D$73+CAPE!$D$61</f>
        <v>13275</v>
      </c>
      <c r="C16" s="47"/>
    </row>
    <row r="17" spans="1:3" ht="21.4" thickTop="1" thickBot="1" x14ac:dyDescent="0.65">
      <c r="A17" s="67" t="s">
        <v>82</v>
      </c>
      <c r="B17" s="75">
        <f>+ARG!$E$61+CARUTHERSVILLE!$E$60+HOLLYWOOD!$E$62+HARKC!$E$62+BALLYSKC!$E$62+AMERKC!$E$62+LAGRANGE!$E$60+AMERSC!$E$61+RIVERCITY!$E$61+HORSESHOE!$E$60+ISLEBV!$E$60+STJO!$E$73+CAPE!$E$61</f>
        <v>1389656464.8099999</v>
      </c>
      <c r="C17" s="47"/>
    </row>
    <row r="18" spans="1:3" ht="21" thickTop="1" x14ac:dyDescent="0.6">
      <c r="A18" s="67" t="s">
        <v>83</v>
      </c>
      <c r="B18" s="75">
        <f>+ARG!$F$61+CARUTHERSVILLE!$F$60+HOLLYWOOD!$F$62+HARKC!$F$62+BALLYSKC!$F$62+AMERKC!$F$62+LAGRANGE!$F$60+AMERSC!$F$61+RIVERCITY!$F$61+HORSESHOE!$F$60+ISLEBV!$F$60+STJO!$F$73+CAPE!$F$61</f>
        <v>133542980.71999998</v>
      </c>
    </row>
    <row r="19" spans="1:3" ht="20.65" x14ac:dyDescent="0.6">
      <c r="A19" s="67" t="s">
        <v>84</v>
      </c>
      <c r="B19" s="61">
        <f>1-(B18/B17)</f>
        <v>0.90390216279945235</v>
      </c>
    </row>
    <row r="20" spans="1:3" ht="20.65" x14ac:dyDescent="0.6">
      <c r="A20" s="69"/>
      <c r="B20" s="71"/>
    </row>
    <row r="21" spans="1:3" ht="20.65" x14ac:dyDescent="0.6">
      <c r="A21" s="67" t="s">
        <v>85</v>
      </c>
      <c r="B21" s="68">
        <f>B18+B8+B13</f>
        <v>156514759.46999997</v>
      </c>
    </row>
    <row r="22" spans="1:3" ht="21" thickBot="1" x14ac:dyDescent="0.65">
      <c r="A22" s="69"/>
      <c r="B22" s="72"/>
    </row>
    <row r="23" spans="1:3" ht="18" thickTop="1" x14ac:dyDescent="0.5">
      <c r="A23" s="73"/>
      <c r="B23" s="74"/>
    </row>
    <row r="24" spans="1:3" x14ac:dyDescent="0.4">
      <c r="A24" s="41" t="s">
        <v>50</v>
      </c>
    </row>
  </sheetData>
  <phoneticPr fontId="17" type="noConversion"/>
  <printOptions horizontalCentered="1"/>
  <pageMargins left="0.20624999999999999" right="0.5" top="0.31944444444444442" bottom="0.25" header="0.5" footer="0.5"/>
  <pageSetup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B8C1B-367A-481A-AAA6-83EB1BCCB5DB}">
  <sheetPr>
    <pageSetUpPr autoPageBreaks="0" fitToPage="1"/>
  </sheetPr>
  <dimension ref="A1:H81"/>
  <sheetViews>
    <sheetView showOutlineSymbols="0" zoomScale="87" workbookViewId="0">
      <selection activeCell="D9" sqref="D9"/>
    </sheetView>
  </sheetViews>
  <sheetFormatPr defaultRowHeight="15" x14ac:dyDescent="0.4"/>
  <cols>
    <col min="1" max="1" width="9.6640625" customWidth="1"/>
    <col min="2" max="2" width="15.6640625" customWidth="1"/>
    <col min="3" max="3" width="3.6640625" customWidth="1"/>
    <col min="4" max="4" width="7.6640625" customWidth="1"/>
    <col min="5" max="6" width="14.6640625" customWidth="1"/>
    <col min="7" max="7" width="13.44140625" customWidth="1"/>
  </cols>
  <sheetData>
    <row r="1" spans="1:8" ht="22.5" x14ac:dyDescent="0.6">
      <c r="A1" s="1" t="s">
        <v>0</v>
      </c>
      <c r="B1" s="2"/>
      <c r="C1" s="2"/>
      <c r="D1" s="2"/>
      <c r="E1" s="2"/>
      <c r="F1" s="2"/>
      <c r="G1" s="2"/>
      <c r="H1" s="2"/>
    </row>
    <row r="2" spans="1:8" ht="22.5" x14ac:dyDescent="0.6">
      <c r="A2" s="1" t="s">
        <v>1</v>
      </c>
      <c r="B2" s="2"/>
      <c r="C2" s="2"/>
      <c r="D2" s="2"/>
      <c r="E2" s="2"/>
      <c r="F2" s="2"/>
      <c r="G2" s="2"/>
      <c r="H2" s="2"/>
    </row>
    <row r="3" spans="1:8" ht="22.5" x14ac:dyDescent="0.6">
      <c r="A3" s="1" t="str">
        <f>ARG!$A$3</f>
        <v>MONTH ENDED:  SEPTEMBER 2025</v>
      </c>
      <c r="B3" s="2"/>
      <c r="C3" s="2"/>
      <c r="D3" s="2"/>
      <c r="E3" s="2"/>
      <c r="F3" s="2"/>
      <c r="G3" s="2"/>
      <c r="H3" s="2"/>
    </row>
    <row r="4" spans="1:8" x14ac:dyDescent="0.4">
      <c r="A4" s="3"/>
      <c r="B4" s="3"/>
      <c r="C4" s="3"/>
      <c r="D4" s="3"/>
      <c r="E4" s="3"/>
      <c r="F4" s="4"/>
      <c r="G4" s="4"/>
      <c r="H4" s="2"/>
    </row>
    <row r="5" spans="1:8" ht="20.65" x14ac:dyDescent="0.6">
      <c r="A5" s="2"/>
      <c r="B5" s="3"/>
      <c r="C5" s="3"/>
      <c r="D5" s="42" t="s">
        <v>125</v>
      </c>
      <c r="E5" s="6"/>
      <c r="F5" s="7"/>
      <c r="G5" s="4"/>
      <c r="H5" s="2"/>
    </row>
    <row r="6" spans="1:8" x14ac:dyDescent="0.4">
      <c r="A6" s="8" t="s">
        <v>3</v>
      </c>
      <c r="B6" s="3"/>
      <c r="C6" s="3"/>
      <c r="D6" s="3"/>
      <c r="E6" s="3"/>
      <c r="F6" s="4"/>
      <c r="G6" s="4"/>
      <c r="H6" s="2"/>
    </row>
    <row r="7" spans="1:8" x14ac:dyDescent="0.4">
      <c r="A7" s="9"/>
      <c r="B7" s="9"/>
      <c r="C7" s="9"/>
      <c r="D7" s="9"/>
      <c r="E7" s="10" t="s">
        <v>4</v>
      </c>
      <c r="F7" s="10" t="s">
        <v>4</v>
      </c>
      <c r="G7" s="11" t="s">
        <v>5</v>
      </c>
      <c r="H7" s="2"/>
    </row>
    <row r="8" spans="1:8" x14ac:dyDescent="0.4">
      <c r="A8" s="9"/>
      <c r="B8" s="9"/>
      <c r="C8" s="9"/>
      <c r="D8" s="10" t="s">
        <v>6</v>
      </c>
      <c r="E8" s="10" t="s">
        <v>7</v>
      </c>
      <c r="F8" s="11" t="s">
        <v>8</v>
      </c>
      <c r="G8" s="11" t="s">
        <v>9</v>
      </c>
      <c r="H8" s="2"/>
    </row>
    <row r="9" spans="1:8" x14ac:dyDescent="0.4">
      <c r="A9" s="108" t="s">
        <v>10</v>
      </c>
      <c r="B9" s="12"/>
      <c r="C9" s="13"/>
      <c r="D9" s="52"/>
      <c r="E9" s="78"/>
      <c r="F9" s="78"/>
      <c r="G9" s="94"/>
      <c r="H9" s="14"/>
    </row>
    <row r="10" spans="1:8" x14ac:dyDescent="0.4">
      <c r="A10" s="108" t="s">
        <v>131</v>
      </c>
      <c r="B10" s="12"/>
      <c r="C10" s="13"/>
      <c r="D10" s="52"/>
      <c r="E10" s="78"/>
      <c r="F10" s="78"/>
      <c r="G10" s="94"/>
      <c r="H10" s="14"/>
    </row>
    <row r="11" spans="1:8" x14ac:dyDescent="0.4">
      <c r="A11" s="108" t="s">
        <v>11</v>
      </c>
      <c r="B11" s="12"/>
      <c r="C11" s="13"/>
      <c r="D11" s="52"/>
      <c r="E11" s="78"/>
      <c r="F11" s="78"/>
      <c r="G11" s="94"/>
      <c r="H11" s="14"/>
    </row>
    <row r="12" spans="1:8" x14ac:dyDescent="0.4">
      <c r="A12" s="108" t="s">
        <v>12</v>
      </c>
      <c r="B12" s="12"/>
      <c r="C12" s="13"/>
      <c r="D12" s="52"/>
      <c r="E12" s="78"/>
      <c r="F12" s="78"/>
      <c r="G12" s="94"/>
      <c r="H12" s="14"/>
    </row>
    <row r="13" spans="1:8" x14ac:dyDescent="0.4">
      <c r="A13" s="108" t="s">
        <v>105</v>
      </c>
      <c r="B13" s="12"/>
      <c r="C13" s="13"/>
      <c r="D13" s="52"/>
      <c r="E13" s="78"/>
      <c r="F13" s="78"/>
      <c r="G13" s="94"/>
      <c r="H13" s="14"/>
    </row>
    <row r="14" spans="1:8" x14ac:dyDescent="0.4">
      <c r="A14" s="108" t="s">
        <v>53</v>
      </c>
      <c r="B14" s="12"/>
      <c r="C14" s="13"/>
      <c r="D14" s="52"/>
      <c r="E14" s="78"/>
      <c r="F14" s="78"/>
      <c r="G14" s="94"/>
      <c r="H14" s="14"/>
    </row>
    <row r="15" spans="1:8" x14ac:dyDescent="0.4">
      <c r="A15" s="108" t="s">
        <v>98</v>
      </c>
      <c r="B15" s="12"/>
      <c r="C15" s="13"/>
      <c r="D15" s="52"/>
      <c r="E15" s="78"/>
      <c r="F15" s="78"/>
      <c r="G15" s="94"/>
      <c r="H15" s="14"/>
    </row>
    <row r="16" spans="1:8" x14ac:dyDescent="0.4">
      <c r="A16" s="108" t="s">
        <v>113</v>
      </c>
      <c r="B16" s="12"/>
      <c r="C16" s="13"/>
      <c r="D16" s="52"/>
      <c r="E16" s="78"/>
      <c r="F16" s="78"/>
      <c r="G16" s="94"/>
      <c r="H16" s="14"/>
    </row>
    <row r="17" spans="1:8" x14ac:dyDescent="0.4">
      <c r="A17" s="108" t="s">
        <v>13</v>
      </c>
      <c r="B17" s="12"/>
      <c r="C17" s="13"/>
      <c r="D17" s="52"/>
      <c r="E17" s="78"/>
      <c r="F17" s="78"/>
      <c r="G17" s="94"/>
      <c r="H17" s="14"/>
    </row>
    <row r="18" spans="1:8" x14ac:dyDescent="0.4">
      <c r="A18" s="108" t="s">
        <v>14</v>
      </c>
      <c r="B18" s="12"/>
      <c r="C18" s="13"/>
      <c r="D18" s="52">
        <v>1</v>
      </c>
      <c r="E18" s="78">
        <v>261896</v>
      </c>
      <c r="F18" s="78">
        <v>58338</v>
      </c>
      <c r="G18" s="94">
        <f>F18/E18</f>
        <v>0.22275254299416564</v>
      </c>
      <c r="H18" s="14"/>
    </row>
    <row r="19" spans="1:8" x14ac:dyDescent="0.4">
      <c r="A19" s="108" t="s">
        <v>15</v>
      </c>
      <c r="B19" s="12"/>
      <c r="C19" s="13"/>
      <c r="D19" s="52"/>
      <c r="E19" s="78"/>
      <c r="F19" s="78"/>
      <c r="G19" s="94"/>
      <c r="H19" s="14"/>
    </row>
    <row r="20" spans="1:8" x14ac:dyDescent="0.4">
      <c r="A20" s="108" t="s">
        <v>16</v>
      </c>
      <c r="B20" s="12"/>
      <c r="C20" s="13"/>
      <c r="D20" s="52"/>
      <c r="E20" s="78"/>
      <c r="F20" s="78"/>
      <c r="G20" s="94"/>
      <c r="H20" s="14"/>
    </row>
    <row r="21" spans="1:8" x14ac:dyDescent="0.4">
      <c r="A21" s="108" t="s">
        <v>102</v>
      </c>
      <c r="B21" s="12"/>
      <c r="C21" s="13"/>
      <c r="D21" s="52"/>
      <c r="E21" s="78"/>
      <c r="F21" s="78"/>
      <c r="G21" s="94"/>
      <c r="H21" s="14"/>
    </row>
    <row r="22" spans="1:8" x14ac:dyDescent="0.4">
      <c r="A22" s="108" t="s">
        <v>56</v>
      </c>
      <c r="B22" s="12"/>
      <c r="C22" s="13"/>
      <c r="D22" s="52"/>
      <c r="E22" s="78"/>
      <c r="F22" s="78"/>
      <c r="G22" s="94"/>
      <c r="H22" s="14"/>
    </row>
    <row r="23" spans="1:8" x14ac:dyDescent="0.4">
      <c r="A23" s="108" t="s">
        <v>151</v>
      </c>
      <c r="B23" s="12"/>
      <c r="C23" s="13"/>
      <c r="D23" s="52"/>
      <c r="E23" s="78"/>
      <c r="F23" s="78"/>
      <c r="G23" s="94"/>
      <c r="H23" s="14"/>
    </row>
    <row r="24" spans="1:8" x14ac:dyDescent="0.4">
      <c r="A24" s="108" t="s">
        <v>19</v>
      </c>
      <c r="B24" s="12"/>
      <c r="C24" s="13"/>
      <c r="D24" s="52"/>
      <c r="E24" s="78"/>
      <c r="F24" s="78"/>
      <c r="G24" s="94"/>
      <c r="H24" s="14"/>
    </row>
    <row r="25" spans="1:8" x14ac:dyDescent="0.4">
      <c r="A25" s="109" t="s">
        <v>20</v>
      </c>
      <c r="B25" s="12"/>
      <c r="C25" s="13"/>
      <c r="D25" s="52"/>
      <c r="E25" s="78"/>
      <c r="F25" s="78"/>
      <c r="G25" s="94"/>
      <c r="H25" s="14"/>
    </row>
    <row r="26" spans="1:8" x14ac:dyDescent="0.4">
      <c r="A26" s="109" t="s">
        <v>21</v>
      </c>
      <c r="B26" s="12"/>
      <c r="C26" s="13"/>
      <c r="D26" s="52"/>
      <c r="E26" s="78"/>
      <c r="F26" s="78"/>
      <c r="G26" s="94"/>
      <c r="H26" s="14"/>
    </row>
    <row r="27" spans="1:8" x14ac:dyDescent="0.4">
      <c r="A27" s="110" t="s">
        <v>22</v>
      </c>
      <c r="B27" s="12"/>
      <c r="C27" s="13"/>
      <c r="D27" s="52"/>
      <c r="E27" s="78"/>
      <c r="F27" s="78"/>
      <c r="G27" s="94"/>
      <c r="H27" s="14"/>
    </row>
    <row r="28" spans="1:8" x14ac:dyDescent="0.4">
      <c r="A28" s="110" t="s">
        <v>23</v>
      </c>
      <c r="B28" s="12"/>
      <c r="C28" s="13"/>
      <c r="D28" s="52"/>
      <c r="E28" s="78"/>
      <c r="F28" s="78"/>
      <c r="G28" s="94"/>
      <c r="H28" s="14"/>
    </row>
    <row r="29" spans="1:8" x14ac:dyDescent="0.4">
      <c r="A29" s="110" t="s">
        <v>24</v>
      </c>
      <c r="B29" s="12"/>
      <c r="C29" s="13"/>
      <c r="D29" s="52">
        <v>1</v>
      </c>
      <c r="E29" s="78">
        <v>7275</v>
      </c>
      <c r="F29" s="78">
        <v>-1755</v>
      </c>
      <c r="G29" s="94">
        <f>F29/E29</f>
        <v>-0.24123711340206186</v>
      </c>
      <c r="H29" s="14"/>
    </row>
    <row r="30" spans="1:8" x14ac:dyDescent="0.4">
      <c r="A30" s="110" t="s">
        <v>25</v>
      </c>
      <c r="B30" s="12"/>
      <c r="C30" s="13"/>
      <c r="D30" s="52">
        <v>2</v>
      </c>
      <c r="E30" s="78">
        <v>319134</v>
      </c>
      <c r="F30" s="78">
        <v>78239</v>
      </c>
      <c r="G30" s="94">
        <f>F30/E30</f>
        <v>0.24516034017058666</v>
      </c>
      <c r="H30" s="14"/>
    </row>
    <row r="31" spans="1:8" x14ac:dyDescent="0.4">
      <c r="A31" s="110" t="s">
        <v>26</v>
      </c>
      <c r="B31" s="12"/>
      <c r="C31" s="13"/>
      <c r="D31" s="52"/>
      <c r="E31" s="78"/>
      <c r="F31" s="78"/>
      <c r="G31" s="94"/>
      <c r="H31" s="14"/>
    </row>
    <row r="32" spans="1:8" x14ac:dyDescent="0.4">
      <c r="A32" s="110" t="s">
        <v>109</v>
      </c>
      <c r="B32" s="12"/>
      <c r="C32" s="13"/>
      <c r="D32" s="52">
        <v>4</v>
      </c>
      <c r="E32" s="78">
        <v>553995</v>
      </c>
      <c r="F32" s="78">
        <v>85468</v>
      </c>
      <c r="G32" s="94">
        <f>F32/E32</f>
        <v>0.15427576061155787</v>
      </c>
      <c r="H32" s="14"/>
    </row>
    <row r="33" spans="1:8" x14ac:dyDescent="0.4">
      <c r="A33" s="110" t="s">
        <v>139</v>
      </c>
      <c r="B33" s="12"/>
      <c r="C33" s="13"/>
      <c r="D33" s="52"/>
      <c r="E33" s="78"/>
      <c r="F33" s="78"/>
      <c r="G33" s="94"/>
      <c r="H33" s="14"/>
    </row>
    <row r="34" spans="1:8" x14ac:dyDescent="0.4">
      <c r="A34" s="110" t="s">
        <v>27</v>
      </c>
      <c r="B34" s="12"/>
      <c r="C34" s="13"/>
      <c r="D34" s="52">
        <v>1</v>
      </c>
      <c r="E34" s="78">
        <v>26885</v>
      </c>
      <c r="F34" s="78">
        <v>4574</v>
      </c>
      <c r="G34" s="94">
        <f>F34/E34</f>
        <v>0.17013204389064535</v>
      </c>
      <c r="H34" s="14"/>
    </row>
    <row r="35" spans="1:8" x14ac:dyDescent="0.4">
      <c r="A35" s="15" t="s">
        <v>28</v>
      </c>
      <c r="B35" s="12"/>
      <c r="C35" s="13"/>
      <c r="D35" s="53"/>
      <c r="E35" s="96"/>
      <c r="F35" s="78"/>
      <c r="G35" s="95"/>
      <c r="H35" s="14"/>
    </row>
    <row r="36" spans="1:8" x14ac:dyDescent="0.4">
      <c r="A36" s="15" t="s">
        <v>29</v>
      </c>
      <c r="B36" s="12"/>
      <c r="C36" s="13"/>
      <c r="D36" s="53"/>
      <c r="E36" s="77"/>
      <c r="F36" s="78"/>
      <c r="G36" s="95"/>
      <c r="H36" s="14"/>
    </row>
    <row r="37" spans="1:8" x14ac:dyDescent="0.4">
      <c r="A37" s="15" t="s">
        <v>30</v>
      </c>
      <c r="B37" s="12"/>
      <c r="C37" s="13"/>
      <c r="D37" s="53"/>
      <c r="E37" s="96"/>
      <c r="F37" s="97"/>
      <c r="G37" s="95"/>
      <c r="H37" s="14"/>
    </row>
    <row r="38" spans="1:8" x14ac:dyDescent="0.4">
      <c r="A38" s="16"/>
      <c r="B38" s="17"/>
      <c r="C38" s="13"/>
      <c r="D38" s="53"/>
      <c r="E38" s="88"/>
      <c r="F38" s="88"/>
      <c r="G38" s="95"/>
      <c r="H38" s="14"/>
    </row>
    <row r="39" spans="1:8" x14ac:dyDescent="0.4">
      <c r="A39" s="18" t="s">
        <v>31</v>
      </c>
      <c r="B39" s="19"/>
      <c r="C39" s="2"/>
      <c r="D39" s="54">
        <f>SUM(D9:D38)</f>
        <v>9</v>
      </c>
      <c r="E39" s="89">
        <f>SUM(E9:E38)</f>
        <v>1169185</v>
      </c>
      <c r="F39" s="89">
        <f>SUM(F9:F38)</f>
        <v>224864</v>
      </c>
      <c r="G39" s="98">
        <f>F39/E39</f>
        <v>0.19232542326492386</v>
      </c>
      <c r="H39" s="14"/>
    </row>
    <row r="40" spans="1:8" x14ac:dyDescent="0.4">
      <c r="A40" s="20"/>
      <c r="B40" s="20"/>
      <c r="C40" s="20"/>
      <c r="D40" s="84"/>
      <c r="E40" s="85"/>
      <c r="F40" s="55"/>
      <c r="G40" s="55"/>
      <c r="H40" s="2"/>
    </row>
    <row r="41" spans="1:8" ht="17.649999999999999" x14ac:dyDescent="0.5">
      <c r="A41" s="21" t="s">
        <v>32</v>
      </c>
      <c r="B41" s="22"/>
      <c r="C41" s="22"/>
      <c r="D41" s="10"/>
      <c r="E41" s="86"/>
      <c r="F41" s="56"/>
      <c r="G41" s="56"/>
      <c r="H41" s="2"/>
    </row>
    <row r="42" spans="1:8" x14ac:dyDescent="0.4">
      <c r="A42" s="23"/>
      <c r="B42" s="23"/>
      <c r="C42" s="23"/>
      <c r="D42" s="87"/>
      <c r="E42" s="10" t="s">
        <v>122</v>
      </c>
      <c r="F42" s="10" t="s">
        <v>122</v>
      </c>
      <c r="G42" s="10" t="s">
        <v>5</v>
      </c>
      <c r="H42" s="2"/>
    </row>
    <row r="43" spans="1:8" x14ac:dyDescent="0.4">
      <c r="A43" s="23"/>
      <c r="B43" s="23"/>
      <c r="C43" s="23"/>
      <c r="D43" s="87" t="s">
        <v>6</v>
      </c>
      <c r="E43" s="57" t="s">
        <v>123</v>
      </c>
      <c r="F43" s="56" t="s">
        <v>8</v>
      </c>
      <c r="G43" s="56" t="s">
        <v>124</v>
      </c>
      <c r="H43" s="2"/>
    </row>
    <row r="44" spans="1:8" x14ac:dyDescent="0.4">
      <c r="A44" s="24" t="s">
        <v>33</v>
      </c>
      <c r="B44" s="25"/>
      <c r="C44" s="13"/>
      <c r="D44" s="52">
        <v>12</v>
      </c>
      <c r="E44" s="78">
        <v>256903.15</v>
      </c>
      <c r="F44" s="78">
        <v>22322.799999999999</v>
      </c>
      <c r="G44" s="94">
        <f>1-(+F44/E44)</f>
        <v>0.91310811097489464</v>
      </c>
      <c r="H44" s="14"/>
    </row>
    <row r="45" spans="1:8" x14ac:dyDescent="0.4">
      <c r="A45" s="24" t="s">
        <v>34</v>
      </c>
      <c r="B45" s="25"/>
      <c r="C45" s="13"/>
      <c r="D45" s="52"/>
      <c r="E45" s="78"/>
      <c r="F45" s="78"/>
      <c r="G45" s="94"/>
      <c r="H45" s="14"/>
    </row>
    <row r="46" spans="1:8" x14ac:dyDescent="0.4">
      <c r="A46" s="24" t="s">
        <v>35</v>
      </c>
      <c r="B46" s="25"/>
      <c r="C46" s="13"/>
      <c r="D46" s="52">
        <v>36</v>
      </c>
      <c r="E46" s="78">
        <v>2077145.25</v>
      </c>
      <c r="F46" s="78">
        <v>211122.67</v>
      </c>
      <c r="G46" s="94">
        <f>1-(+F46/E46)</f>
        <v>0.8983592168145198</v>
      </c>
      <c r="H46" s="14"/>
    </row>
    <row r="47" spans="1:8" x14ac:dyDescent="0.4">
      <c r="A47" s="24" t="s">
        <v>36</v>
      </c>
      <c r="B47" s="25"/>
      <c r="C47" s="13"/>
      <c r="D47" s="52">
        <v>11</v>
      </c>
      <c r="E47" s="78">
        <v>2640369.75</v>
      </c>
      <c r="F47" s="78">
        <v>118594.1</v>
      </c>
      <c r="G47" s="94">
        <f>1-(+F47/E47)</f>
        <v>0.95508428317662708</v>
      </c>
      <c r="H47" s="14"/>
    </row>
    <row r="48" spans="1:8" x14ac:dyDescent="0.4">
      <c r="A48" s="24" t="s">
        <v>37</v>
      </c>
      <c r="B48" s="25"/>
      <c r="C48" s="13"/>
      <c r="D48" s="52">
        <v>37</v>
      </c>
      <c r="E48" s="78">
        <v>2599079</v>
      </c>
      <c r="F48" s="78">
        <v>205545</v>
      </c>
      <c r="G48" s="94">
        <f>1-(+F48/E48)</f>
        <v>0.92091621685989533</v>
      </c>
      <c r="H48" s="14"/>
    </row>
    <row r="49" spans="1:8" x14ac:dyDescent="0.4">
      <c r="A49" s="24" t="s">
        <v>38</v>
      </c>
      <c r="B49" s="25"/>
      <c r="C49" s="13"/>
      <c r="D49" s="52"/>
      <c r="E49" s="78"/>
      <c r="F49" s="78"/>
      <c r="G49" s="94"/>
      <c r="H49" s="14"/>
    </row>
    <row r="50" spans="1:8" x14ac:dyDescent="0.4">
      <c r="A50" s="24" t="s">
        <v>39</v>
      </c>
      <c r="B50" s="25"/>
      <c r="C50" s="13"/>
      <c r="D50" s="52">
        <v>6</v>
      </c>
      <c r="E50" s="78">
        <v>1013495</v>
      </c>
      <c r="F50" s="78">
        <v>96440</v>
      </c>
      <c r="G50" s="94">
        <f>1-(+F50/E50)</f>
        <v>0.90484412848608031</v>
      </c>
      <c r="H50" s="14"/>
    </row>
    <row r="51" spans="1:8" x14ac:dyDescent="0.4">
      <c r="A51" s="24" t="s">
        <v>40</v>
      </c>
      <c r="B51" s="25"/>
      <c r="C51" s="13"/>
      <c r="D51" s="52"/>
      <c r="E51" s="78"/>
      <c r="F51" s="78"/>
      <c r="G51" s="94"/>
      <c r="H51" s="14"/>
    </row>
    <row r="52" spans="1:8" x14ac:dyDescent="0.4">
      <c r="A52" s="24" t="s">
        <v>41</v>
      </c>
      <c r="B52" s="25"/>
      <c r="C52" s="13"/>
      <c r="D52" s="52"/>
      <c r="E52" s="78"/>
      <c r="F52" s="78"/>
      <c r="G52" s="94"/>
      <c r="H52" s="14"/>
    </row>
    <row r="53" spans="1:8" x14ac:dyDescent="0.4">
      <c r="A53" s="26" t="s">
        <v>60</v>
      </c>
      <c r="B53" s="27"/>
      <c r="C53" s="13"/>
      <c r="D53" s="52">
        <v>466</v>
      </c>
      <c r="E53" s="78">
        <v>32682314.600000001</v>
      </c>
      <c r="F53" s="78">
        <v>3731023.76</v>
      </c>
      <c r="G53" s="94">
        <f>1-(+F53/E53)</f>
        <v>0.88583967183279</v>
      </c>
      <c r="H53" s="14"/>
    </row>
    <row r="54" spans="1:8" x14ac:dyDescent="0.4">
      <c r="A54" s="26" t="s">
        <v>61</v>
      </c>
      <c r="B54" s="27"/>
      <c r="C54" s="13"/>
      <c r="D54" s="52">
        <v>6</v>
      </c>
      <c r="E54" s="78">
        <v>119815.35</v>
      </c>
      <c r="F54" s="78">
        <v>12790.82</v>
      </c>
      <c r="G54" s="94">
        <f>1-(+F54/E54)</f>
        <v>0.89324556494639462</v>
      </c>
      <c r="H54" s="14"/>
    </row>
    <row r="55" spans="1:8" x14ac:dyDescent="0.4">
      <c r="A55" s="28" t="s">
        <v>42</v>
      </c>
      <c r="B55" s="27"/>
      <c r="C55" s="13"/>
      <c r="D55" s="53"/>
      <c r="E55" s="81"/>
      <c r="F55" s="78"/>
      <c r="G55" s="95"/>
      <c r="H55" s="14"/>
    </row>
    <row r="56" spans="1:8" x14ac:dyDescent="0.4">
      <c r="A56" s="15" t="s">
        <v>43</v>
      </c>
      <c r="B56" s="25"/>
      <c r="C56" s="13"/>
      <c r="D56" s="53"/>
      <c r="E56" s="81"/>
      <c r="F56" s="78"/>
      <c r="G56" s="95"/>
      <c r="H56" s="14"/>
    </row>
    <row r="57" spans="1:8" x14ac:dyDescent="0.4">
      <c r="A57" s="15" t="s">
        <v>44</v>
      </c>
      <c r="B57" s="25"/>
      <c r="C57" s="13"/>
      <c r="D57" s="53"/>
      <c r="E57" s="77"/>
      <c r="F57" s="78"/>
      <c r="G57" s="95"/>
      <c r="H57" s="14"/>
    </row>
    <row r="58" spans="1:8" x14ac:dyDescent="0.4">
      <c r="A58" s="15" t="s">
        <v>30</v>
      </c>
      <c r="B58" s="25"/>
      <c r="C58" s="13"/>
      <c r="D58" s="53"/>
      <c r="E58" s="77"/>
      <c r="F58" s="78"/>
      <c r="G58" s="95"/>
      <c r="H58" s="14"/>
    </row>
    <row r="59" spans="1:8" x14ac:dyDescent="0.4">
      <c r="A59" s="29"/>
      <c r="B59" s="17"/>
      <c r="C59" s="13"/>
      <c r="D59" s="53"/>
      <c r="E59" s="58"/>
      <c r="F59" s="88"/>
      <c r="G59" s="95"/>
      <c r="H59" s="14"/>
    </row>
    <row r="60" spans="1:8" x14ac:dyDescent="0.4">
      <c r="A60" s="19" t="s">
        <v>45</v>
      </c>
      <c r="B60" s="19"/>
      <c r="C60" s="2"/>
      <c r="D60" s="54">
        <f>SUM(D44:D56)</f>
        <v>574</v>
      </c>
      <c r="E60" s="89">
        <f>SUM(E44:E59)</f>
        <v>41389122.100000001</v>
      </c>
      <c r="F60" s="89">
        <f>SUM(F44:F59)</f>
        <v>4397839.1500000004</v>
      </c>
      <c r="G60" s="98">
        <f>1-(F60/E60)</f>
        <v>0.89374408233703506</v>
      </c>
      <c r="H60" s="14"/>
    </row>
    <row r="61" spans="1:8" x14ac:dyDescent="0.4">
      <c r="A61" s="30"/>
      <c r="B61" s="30"/>
      <c r="C61" s="30"/>
      <c r="D61" s="99"/>
      <c r="E61" s="91"/>
      <c r="F61" s="92"/>
      <c r="G61" s="92"/>
      <c r="H61" s="2"/>
    </row>
    <row r="62" spans="1:8" ht="17.25" x14ac:dyDescent="0.45">
      <c r="A62" s="31" t="s">
        <v>46</v>
      </c>
      <c r="B62" s="32"/>
      <c r="C62" s="32"/>
      <c r="D62" s="43"/>
      <c r="E62" s="32"/>
      <c r="F62" s="33">
        <f>F60+F39</f>
        <v>4622703.1500000004</v>
      </c>
      <c r="G62" s="32"/>
      <c r="H62" s="2"/>
    </row>
    <row r="63" spans="1:8" ht="17.25" x14ac:dyDescent="0.45">
      <c r="A63" s="31"/>
      <c r="B63" s="32"/>
      <c r="C63" s="32"/>
      <c r="D63" s="43"/>
      <c r="E63" s="32"/>
      <c r="F63" s="33"/>
      <c r="G63" s="32"/>
      <c r="H63" s="2"/>
    </row>
    <row r="64" spans="1:8" x14ac:dyDescent="0.4">
      <c r="A64" s="3" t="s">
        <v>47</v>
      </c>
      <c r="B64" s="20"/>
      <c r="C64" s="20"/>
      <c r="D64" s="20"/>
      <c r="E64" s="20"/>
      <c r="F64" s="34"/>
      <c r="G64" s="20"/>
      <c r="H64" s="2"/>
    </row>
    <row r="65" spans="1:8" x14ac:dyDescent="0.4">
      <c r="A65" s="3" t="s">
        <v>48</v>
      </c>
      <c r="B65" s="20"/>
      <c r="C65" s="20"/>
      <c r="D65" s="20"/>
      <c r="E65" s="20"/>
      <c r="F65" s="34"/>
      <c r="G65" s="20"/>
      <c r="H65" s="2"/>
    </row>
    <row r="66" spans="1:8" x14ac:dyDescent="0.4">
      <c r="A66" s="3" t="s">
        <v>49</v>
      </c>
      <c r="B66" s="20"/>
      <c r="C66" s="20"/>
      <c r="D66" s="20"/>
      <c r="E66" s="20"/>
      <c r="F66" s="34"/>
      <c r="G66" s="20"/>
      <c r="H66" s="2"/>
    </row>
    <row r="67" spans="1:8" x14ac:dyDescent="0.4">
      <c r="A67" s="3"/>
      <c r="B67" s="20"/>
      <c r="C67" s="20"/>
      <c r="D67" s="20"/>
      <c r="E67" s="20"/>
      <c r="F67" s="34"/>
      <c r="G67" s="20"/>
      <c r="H67" s="2"/>
    </row>
    <row r="68" spans="1:8" ht="17.25" x14ac:dyDescent="0.45">
      <c r="A68" s="35" t="s">
        <v>50</v>
      </c>
      <c r="B68" s="32"/>
      <c r="C68" s="32"/>
      <c r="D68" s="32"/>
      <c r="E68" s="32"/>
      <c r="F68" s="33"/>
      <c r="G68" s="32"/>
      <c r="H68" s="2"/>
    </row>
    <row r="69" spans="1:8" ht="17.649999999999999" x14ac:dyDescent="0.5">
      <c r="A69" s="36"/>
      <c r="B69" s="32"/>
      <c r="C69" s="32"/>
      <c r="D69" s="32"/>
      <c r="E69" s="33"/>
      <c r="F69" s="2"/>
      <c r="G69" s="2"/>
      <c r="H69" s="2"/>
    </row>
    <row r="70" spans="1:8" ht="17.25" x14ac:dyDescent="0.45">
      <c r="A70" s="31"/>
      <c r="B70" s="32"/>
      <c r="C70" s="32"/>
      <c r="D70" s="32"/>
      <c r="E70" s="37"/>
      <c r="F70" s="2"/>
      <c r="G70" s="2"/>
      <c r="H70" s="2"/>
    </row>
    <row r="71" spans="1:8" ht="17.649999999999999" x14ac:dyDescent="0.5">
      <c r="A71" s="36"/>
      <c r="B71" s="32"/>
      <c r="C71" s="32"/>
      <c r="D71" s="32"/>
      <c r="E71" s="38"/>
      <c r="F71" s="2"/>
      <c r="G71" s="2"/>
      <c r="H71" s="2"/>
    </row>
    <row r="72" spans="1:8" ht="17.649999999999999" x14ac:dyDescent="0.5">
      <c r="A72" s="36"/>
      <c r="B72" s="32"/>
      <c r="C72" s="32"/>
      <c r="D72" s="32"/>
      <c r="E72" s="39"/>
      <c r="F72" s="2"/>
      <c r="G72" s="2"/>
      <c r="H72" s="2"/>
    </row>
    <row r="73" spans="1:8" ht="17.649999999999999" x14ac:dyDescent="0.5">
      <c r="A73" s="36"/>
      <c r="B73" s="32"/>
      <c r="C73" s="32"/>
      <c r="D73" s="32"/>
      <c r="E73" s="33"/>
      <c r="F73" s="2"/>
      <c r="G73" s="2"/>
      <c r="H73" s="2"/>
    </row>
    <row r="74" spans="1:8" ht="17.649999999999999" x14ac:dyDescent="0.5">
      <c r="A74" s="36"/>
      <c r="B74" s="32"/>
      <c r="C74" s="32"/>
      <c r="D74" s="32"/>
      <c r="E74" s="33"/>
      <c r="F74" s="2"/>
      <c r="G74" s="2"/>
      <c r="H74" s="2"/>
    </row>
    <row r="75" spans="1:8" ht="17.649999999999999" x14ac:dyDescent="0.5">
      <c r="A75" s="36"/>
      <c r="B75" s="32"/>
      <c r="C75" s="32"/>
      <c r="D75" s="32"/>
      <c r="E75" s="37"/>
      <c r="F75" s="2"/>
      <c r="G75" s="2"/>
      <c r="H75" s="2"/>
    </row>
    <row r="76" spans="1:8" ht="17.649999999999999" x14ac:dyDescent="0.5">
      <c r="A76" s="36"/>
      <c r="B76" s="32"/>
      <c r="C76" s="32"/>
      <c r="D76" s="32"/>
      <c r="E76" s="38"/>
      <c r="F76" s="2"/>
      <c r="G76" s="2"/>
      <c r="H76" s="2"/>
    </row>
    <row r="77" spans="1:8" ht="17.649999999999999" x14ac:dyDescent="0.5">
      <c r="A77" s="36"/>
      <c r="B77" s="32"/>
      <c r="C77" s="32"/>
      <c r="D77" s="32"/>
      <c r="E77" s="38"/>
      <c r="F77" s="2"/>
      <c r="G77" s="2"/>
      <c r="H77" s="2"/>
    </row>
    <row r="78" spans="1:8" ht="17.649999999999999" x14ac:dyDescent="0.5">
      <c r="A78" s="36"/>
      <c r="B78" s="32"/>
      <c r="C78" s="32"/>
      <c r="D78" s="32"/>
      <c r="E78" s="38"/>
      <c r="F78" s="2"/>
      <c r="G78" s="2"/>
      <c r="H78" s="2"/>
    </row>
    <row r="79" spans="1:8" ht="17.649999999999999" x14ac:dyDescent="0.5">
      <c r="A79" s="36"/>
      <c r="B79" s="32"/>
      <c r="C79" s="32"/>
      <c r="D79" s="32"/>
      <c r="E79" s="40"/>
      <c r="F79" s="2"/>
      <c r="G79" s="2"/>
      <c r="H79" s="2"/>
    </row>
    <row r="80" spans="1:8" ht="17.649999999999999" x14ac:dyDescent="0.5">
      <c r="A80" s="36"/>
      <c r="B80" s="32"/>
      <c r="C80" s="32"/>
      <c r="D80" s="32"/>
      <c r="E80" s="32"/>
      <c r="F80" s="2"/>
      <c r="G80" s="2"/>
      <c r="H80" s="2"/>
    </row>
    <row r="81" spans="1:8" x14ac:dyDescent="0.4">
      <c r="A81" s="41"/>
      <c r="B81" s="2"/>
      <c r="C81" s="2"/>
      <c r="D81" s="2"/>
      <c r="E81" s="2"/>
      <c r="F81" s="2"/>
      <c r="G81" s="2"/>
      <c r="H81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AD600-B998-447A-9516-DC78EAAAC663}">
  <sheetPr>
    <pageSetUpPr autoPageBreaks="0"/>
  </sheetPr>
  <dimension ref="A1:H83"/>
  <sheetViews>
    <sheetView showOutlineSymbols="0" zoomScale="87" zoomScaleNormal="87" workbookViewId="0">
      <selection activeCell="D9" sqref="D9"/>
    </sheetView>
  </sheetViews>
  <sheetFormatPr defaultRowHeight="15" x14ac:dyDescent="0.4"/>
  <cols>
    <col min="1" max="1" width="9.6640625" customWidth="1"/>
    <col min="2" max="2" width="15.6640625" customWidth="1"/>
    <col min="3" max="3" width="3.6640625" customWidth="1"/>
    <col min="4" max="4" width="7.6640625" customWidth="1"/>
    <col min="5" max="5" width="15.44140625" customWidth="1"/>
    <col min="6" max="6" width="14.6640625" customWidth="1"/>
    <col min="7" max="7" width="11.6640625" customWidth="1"/>
  </cols>
  <sheetData>
    <row r="1" spans="1:8" ht="22.5" x14ac:dyDescent="0.6">
      <c r="A1" s="1" t="s">
        <v>0</v>
      </c>
      <c r="B1" s="2"/>
      <c r="C1" s="2"/>
      <c r="D1" s="2"/>
      <c r="E1" s="2"/>
      <c r="F1" s="2"/>
      <c r="G1" s="2"/>
      <c r="H1" s="2"/>
    </row>
    <row r="2" spans="1:8" ht="22.5" x14ac:dyDescent="0.6">
      <c r="A2" s="1" t="s">
        <v>51</v>
      </c>
      <c r="B2" s="2"/>
      <c r="C2" s="2"/>
      <c r="D2" s="2"/>
      <c r="E2" s="2"/>
      <c r="F2" s="2"/>
      <c r="G2" s="2"/>
      <c r="H2" s="2"/>
    </row>
    <row r="3" spans="1:8" ht="22.5" x14ac:dyDescent="0.6">
      <c r="A3" s="1" t="str">
        <f>ARG!$A$3</f>
        <v>MONTH ENDED:  SEPTEMBER 2025</v>
      </c>
      <c r="B3" s="2"/>
      <c r="C3" s="2"/>
      <c r="D3" s="2"/>
      <c r="E3" s="2"/>
      <c r="F3" s="2"/>
      <c r="G3" s="2"/>
      <c r="H3" s="2"/>
    </row>
    <row r="4" spans="1:8" x14ac:dyDescent="0.4">
      <c r="A4" s="3"/>
      <c r="B4" s="3"/>
      <c r="C4" s="3"/>
      <c r="D4" s="3"/>
      <c r="E4" s="3"/>
      <c r="F4" s="4"/>
      <c r="G4" s="4"/>
      <c r="H4" s="2"/>
    </row>
    <row r="5" spans="1:8" ht="21.4" x14ac:dyDescent="0.6">
      <c r="A5" s="2"/>
      <c r="B5" s="3"/>
      <c r="C5" s="3"/>
      <c r="D5" s="49" t="s">
        <v>89</v>
      </c>
      <c r="E5" s="6"/>
      <c r="F5" s="7"/>
      <c r="G5" s="4"/>
      <c r="H5" s="2"/>
    </row>
    <row r="6" spans="1:8" x14ac:dyDescent="0.4">
      <c r="A6" s="8" t="s">
        <v>3</v>
      </c>
      <c r="B6" s="3"/>
      <c r="C6" s="3"/>
      <c r="D6" s="3"/>
      <c r="E6" s="3"/>
      <c r="F6" s="4"/>
      <c r="G6" s="4"/>
      <c r="H6" s="2"/>
    </row>
    <row r="7" spans="1:8" x14ac:dyDescent="0.4">
      <c r="A7" s="9"/>
      <c r="B7" s="9"/>
      <c r="C7" s="9"/>
      <c r="D7" s="9"/>
      <c r="E7" s="10" t="s">
        <v>4</v>
      </c>
      <c r="F7" s="10" t="s">
        <v>4</v>
      </c>
      <c r="G7" s="11" t="s">
        <v>5</v>
      </c>
      <c r="H7" s="2"/>
    </row>
    <row r="8" spans="1:8" x14ac:dyDescent="0.4">
      <c r="A8" s="9"/>
      <c r="B8" s="9"/>
      <c r="C8" s="9"/>
      <c r="D8" s="10" t="s">
        <v>6</v>
      </c>
      <c r="E8" s="10" t="s">
        <v>7</v>
      </c>
      <c r="F8" s="11" t="s">
        <v>8</v>
      </c>
      <c r="G8" s="11" t="s">
        <v>9</v>
      </c>
      <c r="H8" s="2"/>
    </row>
    <row r="9" spans="1:8" x14ac:dyDescent="0.4">
      <c r="A9" s="108" t="s">
        <v>94</v>
      </c>
      <c r="B9" s="12"/>
      <c r="C9" s="13"/>
      <c r="D9" s="52">
        <v>4</v>
      </c>
      <c r="E9" s="78">
        <v>1027652</v>
      </c>
      <c r="F9" s="78">
        <v>41162.5</v>
      </c>
      <c r="G9" s="94">
        <f>F9/E9</f>
        <v>4.0054901853934989E-2</v>
      </c>
      <c r="H9" s="14"/>
    </row>
    <row r="10" spans="1:8" x14ac:dyDescent="0.4">
      <c r="A10" s="108" t="s">
        <v>11</v>
      </c>
      <c r="B10" s="12"/>
      <c r="C10" s="13"/>
      <c r="D10" s="52"/>
      <c r="E10" s="78"/>
      <c r="F10" s="78"/>
      <c r="G10" s="94"/>
      <c r="H10" s="14"/>
    </row>
    <row r="11" spans="1:8" x14ac:dyDescent="0.4">
      <c r="A11" s="108" t="s">
        <v>96</v>
      </c>
      <c r="B11" s="12"/>
      <c r="C11" s="13"/>
      <c r="D11" s="52">
        <v>10</v>
      </c>
      <c r="E11" s="78">
        <v>1106195</v>
      </c>
      <c r="F11" s="78">
        <v>307551.5</v>
      </c>
      <c r="G11" s="94">
        <f>F11/E11</f>
        <v>0.27802647815258613</v>
      </c>
      <c r="H11" s="14"/>
    </row>
    <row r="12" spans="1:8" x14ac:dyDescent="0.4">
      <c r="A12" s="108" t="s">
        <v>66</v>
      </c>
      <c r="B12" s="12"/>
      <c r="C12" s="13"/>
      <c r="D12" s="52"/>
      <c r="E12" s="78"/>
      <c r="F12" s="78"/>
      <c r="G12" s="94"/>
      <c r="H12" s="14"/>
    </row>
    <row r="13" spans="1:8" x14ac:dyDescent="0.4">
      <c r="A13" s="108" t="s">
        <v>100</v>
      </c>
      <c r="B13" s="12"/>
      <c r="C13" s="13"/>
      <c r="D13" s="52">
        <v>3</v>
      </c>
      <c r="E13" s="78">
        <v>849294</v>
      </c>
      <c r="F13" s="78">
        <v>360555.39</v>
      </c>
      <c r="G13" s="94">
        <f>F13/E13</f>
        <v>0.42453542589491977</v>
      </c>
      <c r="H13" s="14"/>
    </row>
    <row r="14" spans="1:8" x14ac:dyDescent="0.4">
      <c r="A14" s="108" t="s">
        <v>25</v>
      </c>
      <c r="B14" s="12"/>
      <c r="C14" s="13"/>
      <c r="D14" s="52"/>
      <c r="E14" s="78"/>
      <c r="F14" s="78"/>
      <c r="G14" s="94"/>
      <c r="H14" s="14"/>
    </row>
    <row r="15" spans="1:8" x14ac:dyDescent="0.4">
      <c r="A15" s="108" t="s">
        <v>102</v>
      </c>
      <c r="B15" s="12"/>
      <c r="C15" s="13"/>
      <c r="D15" s="52"/>
      <c r="E15" s="78"/>
      <c r="F15" s="78"/>
      <c r="G15" s="94"/>
      <c r="H15" s="14"/>
    </row>
    <row r="16" spans="1:8" x14ac:dyDescent="0.4">
      <c r="A16" s="108" t="s">
        <v>10</v>
      </c>
      <c r="B16" s="12"/>
      <c r="C16" s="13"/>
      <c r="D16" s="52"/>
      <c r="E16" s="78"/>
      <c r="F16" s="78"/>
      <c r="G16" s="94"/>
      <c r="H16" s="14"/>
    </row>
    <row r="17" spans="1:8" x14ac:dyDescent="0.4">
      <c r="A17" s="108" t="s">
        <v>14</v>
      </c>
      <c r="B17" s="12"/>
      <c r="C17" s="13"/>
      <c r="D17" s="52">
        <v>2</v>
      </c>
      <c r="E17" s="78">
        <v>254987</v>
      </c>
      <c r="F17" s="78">
        <v>64387</v>
      </c>
      <c r="G17" s="94">
        <f t="shared" ref="G17:G24" si="0">F17/E17</f>
        <v>0.2525109123210203</v>
      </c>
      <c r="H17" s="14"/>
    </row>
    <row r="18" spans="1:8" x14ac:dyDescent="0.4">
      <c r="A18" s="108" t="s">
        <v>15</v>
      </c>
      <c r="B18" s="12"/>
      <c r="C18" s="13"/>
      <c r="D18" s="52">
        <v>2</v>
      </c>
      <c r="E18" s="78">
        <v>1385792</v>
      </c>
      <c r="F18" s="78">
        <v>343276</v>
      </c>
      <c r="G18" s="94">
        <f t="shared" si="0"/>
        <v>0.24771105620468295</v>
      </c>
      <c r="H18" s="14"/>
    </row>
    <row r="19" spans="1:8" x14ac:dyDescent="0.4">
      <c r="A19" s="108" t="s">
        <v>54</v>
      </c>
      <c r="B19" s="12"/>
      <c r="C19" s="13"/>
      <c r="D19" s="52"/>
      <c r="E19" s="78"/>
      <c r="F19" s="78"/>
      <c r="G19" s="94"/>
      <c r="H19" s="14"/>
    </row>
    <row r="20" spans="1:8" x14ac:dyDescent="0.4">
      <c r="A20" s="108" t="s">
        <v>150</v>
      </c>
      <c r="B20" s="12"/>
      <c r="C20" s="13"/>
      <c r="D20" s="52">
        <v>2</v>
      </c>
      <c r="E20" s="78">
        <v>1020048</v>
      </c>
      <c r="F20" s="78">
        <v>95872</v>
      </c>
      <c r="G20" s="94">
        <f t="shared" si="0"/>
        <v>9.3987733910561075E-2</v>
      </c>
      <c r="H20" s="14"/>
    </row>
    <row r="21" spans="1:8" x14ac:dyDescent="0.4">
      <c r="A21" s="108" t="s">
        <v>55</v>
      </c>
      <c r="B21" s="12"/>
      <c r="C21" s="13"/>
      <c r="D21" s="52">
        <v>6</v>
      </c>
      <c r="E21" s="78">
        <v>4975301</v>
      </c>
      <c r="F21" s="78">
        <v>1101583</v>
      </c>
      <c r="G21" s="94">
        <f t="shared" si="0"/>
        <v>0.2214103227121334</v>
      </c>
      <c r="H21" s="14"/>
    </row>
    <row r="22" spans="1:8" x14ac:dyDescent="0.4">
      <c r="A22" s="108" t="s">
        <v>56</v>
      </c>
      <c r="B22" s="12"/>
      <c r="C22" s="13"/>
      <c r="D22" s="52">
        <v>1</v>
      </c>
      <c r="E22" s="78">
        <v>623999</v>
      </c>
      <c r="F22" s="78">
        <v>192115</v>
      </c>
      <c r="G22" s="94">
        <f t="shared" si="0"/>
        <v>0.30787709595688456</v>
      </c>
      <c r="H22" s="14"/>
    </row>
    <row r="23" spans="1:8" x14ac:dyDescent="0.4">
      <c r="A23" s="109" t="s">
        <v>20</v>
      </c>
      <c r="B23" s="12"/>
      <c r="C23" s="13"/>
      <c r="D23" s="52">
        <v>4</v>
      </c>
      <c r="E23" s="78">
        <v>710888</v>
      </c>
      <c r="F23" s="78">
        <v>185502</v>
      </c>
      <c r="G23" s="94">
        <f t="shared" si="0"/>
        <v>0.26094405869841664</v>
      </c>
      <c r="H23" s="14"/>
    </row>
    <row r="24" spans="1:8" x14ac:dyDescent="0.4">
      <c r="A24" s="109" t="s">
        <v>21</v>
      </c>
      <c r="B24" s="12"/>
      <c r="C24" s="13"/>
      <c r="D24" s="52">
        <v>14</v>
      </c>
      <c r="E24" s="78">
        <v>207541</v>
      </c>
      <c r="F24" s="78">
        <v>207541</v>
      </c>
      <c r="G24" s="94">
        <f t="shared" si="0"/>
        <v>1</v>
      </c>
      <c r="H24" s="14"/>
    </row>
    <row r="25" spans="1:8" x14ac:dyDescent="0.4">
      <c r="A25" s="110" t="s">
        <v>22</v>
      </c>
      <c r="B25" s="12"/>
      <c r="C25" s="13"/>
      <c r="D25" s="52"/>
      <c r="E25" s="78"/>
      <c r="F25" s="78"/>
      <c r="G25" s="94"/>
      <c r="H25" s="14"/>
    </row>
    <row r="26" spans="1:8" x14ac:dyDescent="0.4">
      <c r="A26" s="110" t="s">
        <v>23</v>
      </c>
      <c r="B26" s="12"/>
      <c r="C26" s="13"/>
      <c r="D26" s="52"/>
      <c r="E26" s="78">
        <v>53296</v>
      </c>
      <c r="F26" s="78">
        <v>96</v>
      </c>
      <c r="G26" s="94">
        <f>F26/E26</f>
        <v>1.8012608826178324E-3</v>
      </c>
      <c r="H26" s="14"/>
    </row>
    <row r="27" spans="1:8" x14ac:dyDescent="0.4">
      <c r="A27" s="108" t="s">
        <v>114</v>
      </c>
      <c r="B27" s="12"/>
      <c r="C27" s="13"/>
      <c r="D27" s="52"/>
      <c r="E27" s="78"/>
      <c r="F27" s="78"/>
      <c r="G27" s="94"/>
      <c r="H27" s="14"/>
    </row>
    <row r="28" spans="1:8" x14ac:dyDescent="0.4">
      <c r="A28" s="110" t="s">
        <v>24</v>
      </c>
      <c r="B28" s="12"/>
      <c r="C28" s="13"/>
      <c r="D28" s="52">
        <v>1</v>
      </c>
      <c r="E28" s="78">
        <v>182444</v>
      </c>
      <c r="F28" s="78">
        <v>84571.5</v>
      </c>
      <c r="G28" s="94">
        <f>F28/E28</f>
        <v>0.46354771875205542</v>
      </c>
      <c r="H28" s="14"/>
    </row>
    <row r="29" spans="1:8" x14ac:dyDescent="0.4">
      <c r="A29" s="110" t="s">
        <v>110</v>
      </c>
      <c r="B29" s="12"/>
      <c r="C29" s="13"/>
      <c r="D29" s="52">
        <v>1</v>
      </c>
      <c r="E29" s="78">
        <v>88496</v>
      </c>
      <c r="F29" s="78">
        <v>30964</v>
      </c>
      <c r="G29" s="94">
        <f>F29/E29</f>
        <v>0.34989152052070149</v>
      </c>
      <c r="H29" s="14"/>
    </row>
    <row r="30" spans="1:8" x14ac:dyDescent="0.4">
      <c r="A30" s="110" t="s">
        <v>115</v>
      </c>
      <c r="B30" s="12"/>
      <c r="C30" s="13"/>
      <c r="D30" s="52"/>
      <c r="E30" s="97"/>
      <c r="F30" s="78"/>
      <c r="G30" s="94"/>
      <c r="H30" s="14"/>
    </row>
    <row r="31" spans="1:8" x14ac:dyDescent="0.4">
      <c r="A31" s="110" t="s">
        <v>135</v>
      </c>
      <c r="B31" s="12"/>
      <c r="C31" s="13"/>
      <c r="D31" s="52"/>
      <c r="E31" s="97"/>
      <c r="F31" s="78"/>
      <c r="G31" s="94"/>
      <c r="H31" s="14"/>
    </row>
    <row r="32" spans="1:8" x14ac:dyDescent="0.4">
      <c r="A32" s="110" t="s">
        <v>57</v>
      </c>
      <c r="B32" s="12"/>
      <c r="C32" s="13"/>
      <c r="D32" s="52">
        <v>8</v>
      </c>
      <c r="E32" s="97">
        <v>1417141</v>
      </c>
      <c r="F32" s="97">
        <v>464199.5</v>
      </c>
      <c r="G32" s="94">
        <f>F32/E32</f>
        <v>0.32756056031121816</v>
      </c>
      <c r="H32" s="14"/>
    </row>
    <row r="33" spans="1:8" x14ac:dyDescent="0.4">
      <c r="A33" s="108" t="s">
        <v>132</v>
      </c>
      <c r="B33" s="12"/>
      <c r="C33" s="13"/>
      <c r="D33" s="52"/>
      <c r="E33" s="78"/>
      <c r="F33" s="78"/>
      <c r="G33" s="94"/>
      <c r="H33" s="14"/>
    </row>
    <row r="34" spans="1:8" x14ac:dyDescent="0.4">
      <c r="A34" s="108" t="s">
        <v>91</v>
      </c>
      <c r="B34" s="12"/>
      <c r="C34" s="13"/>
      <c r="D34" s="52">
        <v>1</v>
      </c>
      <c r="E34" s="78">
        <v>333631</v>
      </c>
      <c r="F34" s="78">
        <v>67296</v>
      </c>
      <c r="G34" s="94">
        <f>F34/E34</f>
        <v>0.20170787486774311</v>
      </c>
      <c r="H34" s="14"/>
    </row>
    <row r="35" spans="1:8" x14ac:dyDescent="0.4">
      <c r="A35" s="15" t="s">
        <v>28</v>
      </c>
      <c r="B35" s="12"/>
      <c r="C35" s="13"/>
      <c r="D35" s="53"/>
      <c r="E35" s="96">
        <v>327260</v>
      </c>
      <c r="F35" s="78">
        <v>55555</v>
      </c>
      <c r="G35" s="95"/>
      <c r="H35" s="14"/>
    </row>
    <row r="36" spans="1:8" x14ac:dyDescent="0.4">
      <c r="A36" s="15" t="s">
        <v>29</v>
      </c>
      <c r="B36" s="12"/>
      <c r="C36" s="13"/>
      <c r="D36" s="53"/>
      <c r="E36" s="96"/>
      <c r="F36" s="78"/>
      <c r="G36" s="95"/>
      <c r="H36" s="14"/>
    </row>
    <row r="37" spans="1:8" x14ac:dyDescent="0.4">
      <c r="A37" s="15" t="s">
        <v>30</v>
      </c>
      <c r="B37" s="12"/>
      <c r="C37" s="13"/>
      <c r="D37" s="53"/>
      <c r="E37" s="96"/>
      <c r="F37" s="97"/>
      <c r="G37" s="95"/>
      <c r="H37" s="14"/>
    </row>
    <row r="38" spans="1:8" x14ac:dyDescent="0.4">
      <c r="A38" s="16"/>
      <c r="B38" s="17"/>
      <c r="C38" s="2"/>
      <c r="D38" s="53"/>
      <c r="E38" s="88"/>
      <c r="F38" s="88"/>
      <c r="G38" s="95"/>
      <c r="H38" s="14"/>
    </row>
    <row r="39" spans="1:8" x14ac:dyDescent="0.4">
      <c r="A39" s="18" t="s">
        <v>31</v>
      </c>
      <c r="B39" s="19"/>
      <c r="C39" s="20"/>
      <c r="D39" s="54">
        <f>SUM(D9:D38)</f>
        <v>59</v>
      </c>
      <c r="E39" s="89">
        <f>SUM(E9:E38)</f>
        <v>14563965</v>
      </c>
      <c r="F39" s="89">
        <f>SUM(F9:F38)</f>
        <v>3602227.39</v>
      </c>
      <c r="G39" s="98">
        <f>F39/E39</f>
        <v>0.24733837179641671</v>
      </c>
      <c r="H39" s="2"/>
    </row>
    <row r="40" spans="1:8" x14ac:dyDescent="0.4">
      <c r="A40" s="20"/>
      <c r="B40" s="20"/>
      <c r="C40" s="22"/>
      <c r="D40" s="64"/>
      <c r="E40" s="100"/>
      <c r="F40" s="100"/>
      <c r="G40" s="101"/>
      <c r="H40" s="2"/>
    </row>
    <row r="41" spans="1:8" ht="17.649999999999999" x14ac:dyDescent="0.5">
      <c r="A41" s="21" t="s">
        <v>32</v>
      </c>
      <c r="B41" s="22"/>
      <c r="C41" s="23"/>
      <c r="D41" s="10"/>
      <c r="E41" s="86"/>
      <c r="F41" s="56"/>
      <c r="G41" s="56"/>
      <c r="H41" s="2"/>
    </row>
    <row r="42" spans="1:8" x14ac:dyDescent="0.4">
      <c r="A42" s="23"/>
      <c r="B42" s="23"/>
      <c r="C42" s="23"/>
      <c r="D42" s="87"/>
      <c r="E42" s="10" t="s">
        <v>122</v>
      </c>
      <c r="F42" s="10" t="s">
        <v>122</v>
      </c>
      <c r="G42" s="10" t="s">
        <v>5</v>
      </c>
      <c r="H42" s="2"/>
    </row>
    <row r="43" spans="1:8" x14ac:dyDescent="0.4">
      <c r="A43" s="23"/>
      <c r="B43" s="23"/>
      <c r="C43" s="13"/>
      <c r="D43" s="87" t="s">
        <v>6</v>
      </c>
      <c r="E43" s="57" t="s">
        <v>123</v>
      </c>
      <c r="F43" s="56" t="s">
        <v>8</v>
      </c>
      <c r="G43" s="56" t="s">
        <v>124</v>
      </c>
      <c r="H43" s="14"/>
    </row>
    <row r="44" spans="1:8" x14ac:dyDescent="0.4">
      <c r="A44" s="24" t="s">
        <v>33</v>
      </c>
      <c r="B44" s="25"/>
      <c r="C44" s="13"/>
      <c r="D44" s="52">
        <v>193</v>
      </c>
      <c r="E44" s="78">
        <v>33062071.079999998</v>
      </c>
      <c r="F44" s="78">
        <v>1882517.21</v>
      </c>
      <c r="G44" s="94">
        <f t="shared" ref="G44:G50" si="1">1-(+F44/E44)</f>
        <v>0.94306112265487274</v>
      </c>
      <c r="H44" s="14"/>
    </row>
    <row r="45" spans="1:8" x14ac:dyDescent="0.4">
      <c r="A45" s="24" t="s">
        <v>34</v>
      </c>
      <c r="B45" s="25"/>
      <c r="C45" s="13"/>
      <c r="D45" s="52">
        <v>18</v>
      </c>
      <c r="E45" s="78">
        <v>5894294.0499999998</v>
      </c>
      <c r="F45" s="78">
        <v>514755.8</v>
      </c>
      <c r="G45" s="94">
        <f t="shared" si="1"/>
        <v>0.91266879534114864</v>
      </c>
      <c r="H45" s="14"/>
    </row>
    <row r="46" spans="1:8" x14ac:dyDescent="0.4">
      <c r="A46" s="24" t="s">
        <v>35</v>
      </c>
      <c r="B46" s="25"/>
      <c r="C46" s="13"/>
      <c r="D46" s="52">
        <v>186</v>
      </c>
      <c r="E46" s="78">
        <v>15335519.199999999</v>
      </c>
      <c r="F46" s="78">
        <v>1052024.93</v>
      </c>
      <c r="G46" s="94">
        <f t="shared" si="1"/>
        <v>0.93139945793292733</v>
      </c>
      <c r="H46" s="14"/>
    </row>
    <row r="47" spans="1:8" x14ac:dyDescent="0.4">
      <c r="A47" s="24" t="s">
        <v>36</v>
      </c>
      <c r="B47" s="25"/>
      <c r="C47" s="13"/>
      <c r="D47" s="52">
        <v>1</v>
      </c>
      <c r="E47" s="78">
        <v>167679.5</v>
      </c>
      <c r="F47" s="78">
        <v>17699.86</v>
      </c>
      <c r="G47" s="94">
        <f t="shared" si="1"/>
        <v>0.89444231405747276</v>
      </c>
      <c r="H47" s="14"/>
    </row>
    <row r="48" spans="1:8" x14ac:dyDescent="0.4">
      <c r="A48" s="24" t="s">
        <v>37</v>
      </c>
      <c r="B48" s="25"/>
      <c r="C48" s="13"/>
      <c r="D48" s="52">
        <v>122</v>
      </c>
      <c r="E48" s="78">
        <v>16278769.5</v>
      </c>
      <c r="F48" s="78">
        <v>797392.98</v>
      </c>
      <c r="G48" s="94">
        <f t="shared" si="1"/>
        <v>0.95101638486864748</v>
      </c>
      <c r="H48" s="14"/>
    </row>
    <row r="49" spans="1:8" x14ac:dyDescent="0.4">
      <c r="A49" s="24" t="s">
        <v>38</v>
      </c>
      <c r="B49" s="25"/>
      <c r="C49" s="13"/>
      <c r="D49" s="52">
        <v>2</v>
      </c>
      <c r="E49" s="78">
        <v>61007</v>
      </c>
      <c r="F49" s="78">
        <v>11934</v>
      </c>
      <c r="G49" s="94">
        <f t="shared" si="1"/>
        <v>0.80438310357827791</v>
      </c>
      <c r="H49" s="14"/>
    </row>
    <row r="50" spans="1:8" x14ac:dyDescent="0.4">
      <c r="A50" s="24" t="s">
        <v>39</v>
      </c>
      <c r="B50" s="25"/>
      <c r="C50" s="13"/>
      <c r="D50" s="52">
        <v>17</v>
      </c>
      <c r="E50" s="78">
        <v>1713520</v>
      </c>
      <c r="F50" s="78">
        <v>178670</v>
      </c>
      <c r="G50" s="94">
        <f t="shared" si="1"/>
        <v>0.89572925906905088</v>
      </c>
      <c r="H50" s="14"/>
    </row>
    <row r="51" spans="1:8" x14ac:dyDescent="0.4">
      <c r="A51" s="24" t="s">
        <v>40</v>
      </c>
      <c r="B51" s="25"/>
      <c r="C51" s="13"/>
      <c r="D51" s="52"/>
      <c r="E51" s="78"/>
      <c r="F51" s="78"/>
      <c r="G51" s="94"/>
      <c r="H51" s="14"/>
    </row>
    <row r="52" spans="1:8" x14ac:dyDescent="0.4">
      <c r="A52" s="24" t="s">
        <v>41</v>
      </c>
      <c r="B52" s="25"/>
      <c r="C52" s="13"/>
      <c r="D52" s="52">
        <v>4</v>
      </c>
      <c r="E52" s="78">
        <v>207425</v>
      </c>
      <c r="F52" s="78">
        <v>16735</v>
      </c>
      <c r="G52" s="94">
        <f>1-(+F52/E52)</f>
        <v>0.91932023622996262</v>
      </c>
      <c r="H52" s="14"/>
    </row>
    <row r="53" spans="1:8" x14ac:dyDescent="0.4">
      <c r="A53" s="26" t="s">
        <v>59</v>
      </c>
      <c r="B53" s="27"/>
      <c r="C53" s="13"/>
      <c r="D53" s="52">
        <v>2</v>
      </c>
      <c r="E53" s="78">
        <v>175400</v>
      </c>
      <c r="F53" s="78">
        <v>12400.53</v>
      </c>
      <c r="G53" s="94">
        <f>1-(+F53/E53)</f>
        <v>0.92930142531356896</v>
      </c>
      <c r="H53" s="14"/>
    </row>
    <row r="54" spans="1:8" x14ac:dyDescent="0.4">
      <c r="A54" s="24" t="s">
        <v>60</v>
      </c>
      <c r="B54" s="27"/>
      <c r="C54" s="13"/>
      <c r="D54" s="52">
        <v>1071</v>
      </c>
      <c r="E54" s="78">
        <v>114883802.45999999</v>
      </c>
      <c r="F54" s="78">
        <v>12890738</v>
      </c>
      <c r="G54" s="94">
        <f>1-(+F54/E54)</f>
        <v>0.88779325088505601</v>
      </c>
      <c r="H54" s="14"/>
    </row>
    <row r="55" spans="1:8" x14ac:dyDescent="0.4">
      <c r="A55" s="24" t="s">
        <v>61</v>
      </c>
      <c r="B55" s="27"/>
      <c r="C55" s="13"/>
      <c r="D55" s="52">
        <v>2</v>
      </c>
      <c r="E55" s="78">
        <v>404809.11</v>
      </c>
      <c r="F55" s="78">
        <v>61004.11</v>
      </c>
      <c r="G55" s="94">
        <f>1-(+F55/E55)</f>
        <v>0.84930153869313862</v>
      </c>
      <c r="H55" s="14"/>
    </row>
    <row r="56" spans="1:8" x14ac:dyDescent="0.4">
      <c r="A56" s="24" t="s">
        <v>154</v>
      </c>
      <c r="B56" s="27"/>
      <c r="C56" s="13"/>
      <c r="D56" s="52"/>
      <c r="E56" s="78"/>
      <c r="F56" s="78"/>
      <c r="G56" s="94"/>
      <c r="H56" s="14"/>
    </row>
    <row r="57" spans="1:8" x14ac:dyDescent="0.4">
      <c r="A57" s="28" t="s">
        <v>42</v>
      </c>
      <c r="B57" s="27"/>
      <c r="C57" s="13"/>
      <c r="D57" s="53"/>
      <c r="E57" s="81"/>
      <c r="F57" s="78"/>
      <c r="G57" s="95"/>
      <c r="H57" s="14"/>
    </row>
    <row r="58" spans="1:8" x14ac:dyDescent="0.4">
      <c r="A58" s="15" t="s">
        <v>43</v>
      </c>
      <c r="B58" s="25"/>
      <c r="C58" s="13"/>
      <c r="D58" s="53"/>
      <c r="E58" s="81"/>
      <c r="F58" s="78"/>
      <c r="G58" s="95"/>
      <c r="H58" s="14"/>
    </row>
    <row r="59" spans="1:8" x14ac:dyDescent="0.4">
      <c r="A59" s="15" t="s">
        <v>44</v>
      </c>
      <c r="B59" s="25"/>
      <c r="C59" s="13"/>
      <c r="D59" s="53"/>
      <c r="E59" s="96"/>
      <c r="F59" s="78"/>
      <c r="G59" s="95"/>
      <c r="H59" s="14"/>
    </row>
    <row r="60" spans="1:8" x14ac:dyDescent="0.4">
      <c r="A60" s="15" t="s">
        <v>30</v>
      </c>
      <c r="B60" s="25"/>
      <c r="C60" s="13"/>
      <c r="D60" s="53"/>
      <c r="E60" s="96"/>
      <c r="F60" s="97"/>
      <c r="G60" s="95"/>
      <c r="H60" s="14"/>
    </row>
    <row r="61" spans="1:8" x14ac:dyDescent="0.4">
      <c r="A61" s="29"/>
      <c r="B61" s="17"/>
      <c r="C61" s="2"/>
      <c r="D61" s="53"/>
      <c r="E61" s="88"/>
      <c r="F61" s="88"/>
      <c r="G61" s="95"/>
      <c r="H61" s="14"/>
    </row>
    <row r="62" spans="1:8" x14ac:dyDescent="0.4">
      <c r="A62" s="19" t="s">
        <v>45</v>
      </c>
      <c r="B62" s="19"/>
      <c r="C62" s="30"/>
      <c r="D62" s="54">
        <f>SUM(D44:D58)</f>
        <v>1618</v>
      </c>
      <c r="E62" s="89">
        <f>SUM(E44:E61)</f>
        <v>188184296.90000001</v>
      </c>
      <c r="F62" s="89">
        <f>SUM(F44:F61)</f>
        <v>17435872.419999998</v>
      </c>
      <c r="G62" s="98">
        <f>1-(+F62/E62)</f>
        <v>0.90734682591892712</v>
      </c>
      <c r="H62" s="2"/>
    </row>
    <row r="63" spans="1:8" ht="17.25" x14ac:dyDescent="0.45">
      <c r="A63" s="30"/>
      <c r="B63" s="30"/>
      <c r="C63" s="32"/>
      <c r="D63" s="90"/>
      <c r="E63" s="91"/>
      <c r="F63" s="92"/>
      <c r="G63" s="92"/>
      <c r="H63" s="2"/>
    </row>
    <row r="64" spans="1:8" ht="17.25" x14ac:dyDescent="0.45">
      <c r="A64" s="31" t="s">
        <v>46</v>
      </c>
      <c r="B64" s="32"/>
      <c r="C64" s="32"/>
      <c r="D64" s="32"/>
      <c r="E64" s="32"/>
      <c r="F64" s="33">
        <f>F62+F39</f>
        <v>21038099.809999999</v>
      </c>
      <c r="G64" s="32"/>
      <c r="H64" s="2"/>
    </row>
    <row r="65" spans="1:8" ht="20.25" customHeight="1" x14ac:dyDescent="0.45">
      <c r="A65" s="31"/>
      <c r="B65" s="32"/>
      <c r="C65" s="32"/>
      <c r="D65" s="32"/>
      <c r="E65" s="32"/>
      <c r="F65" s="33"/>
      <c r="G65" s="32"/>
      <c r="H65" s="2"/>
    </row>
    <row r="66" spans="1:8" x14ac:dyDescent="0.4">
      <c r="A66" s="3" t="s">
        <v>47</v>
      </c>
      <c r="B66" s="20"/>
      <c r="C66" s="20"/>
      <c r="D66" s="20"/>
      <c r="E66" s="20"/>
      <c r="F66" s="34"/>
      <c r="G66" s="20"/>
      <c r="H66" s="2"/>
    </row>
    <row r="67" spans="1:8" x14ac:dyDescent="0.4">
      <c r="A67" s="3" t="s">
        <v>48</v>
      </c>
      <c r="B67" s="20"/>
      <c r="C67" s="20"/>
      <c r="D67" s="20"/>
      <c r="E67" s="20"/>
      <c r="F67" s="34"/>
      <c r="G67" s="20"/>
      <c r="H67" s="2"/>
    </row>
    <row r="68" spans="1:8" x14ac:dyDescent="0.4">
      <c r="A68" s="3" t="s">
        <v>49</v>
      </c>
      <c r="B68" s="20"/>
      <c r="C68" s="20"/>
      <c r="D68" s="20"/>
      <c r="E68" s="20"/>
      <c r="F68" s="34"/>
      <c r="G68" s="20"/>
      <c r="H68" s="2"/>
    </row>
    <row r="69" spans="1:8" x14ac:dyDescent="0.4">
      <c r="A69" s="3"/>
      <c r="B69" s="20"/>
      <c r="C69" s="20"/>
      <c r="D69" s="20"/>
      <c r="E69" s="20"/>
      <c r="F69" s="34"/>
      <c r="G69" s="20"/>
      <c r="H69" s="2"/>
    </row>
    <row r="70" spans="1:8" ht="17.25" x14ac:dyDescent="0.45">
      <c r="A70" s="35" t="s">
        <v>50</v>
      </c>
      <c r="B70" s="32"/>
      <c r="C70" s="32"/>
      <c r="D70" s="32"/>
      <c r="E70" s="32"/>
      <c r="F70" s="33"/>
      <c r="G70" s="32"/>
      <c r="H70" s="2"/>
    </row>
    <row r="71" spans="1:8" ht="17.649999999999999" x14ac:dyDescent="0.5">
      <c r="A71" s="36"/>
      <c r="B71" s="32"/>
      <c r="C71" s="32"/>
      <c r="D71" s="32"/>
      <c r="E71" s="33"/>
      <c r="F71" s="2"/>
      <c r="G71" s="2"/>
      <c r="H71" s="2"/>
    </row>
    <row r="72" spans="1:8" ht="17.25" x14ac:dyDescent="0.45">
      <c r="A72" s="31"/>
      <c r="B72" s="32"/>
      <c r="C72" s="32"/>
      <c r="D72" s="32"/>
      <c r="E72" s="37"/>
      <c r="F72" s="2"/>
      <c r="G72" s="2"/>
      <c r="H72" s="2"/>
    </row>
    <row r="73" spans="1:8" ht="17.649999999999999" x14ac:dyDescent="0.5">
      <c r="A73" s="36"/>
      <c r="B73" s="32"/>
      <c r="C73" s="32"/>
      <c r="D73" s="32"/>
      <c r="E73" s="38"/>
      <c r="F73" s="2"/>
      <c r="G73" s="2"/>
      <c r="H73" s="2"/>
    </row>
    <row r="74" spans="1:8" ht="17.649999999999999" x14ac:dyDescent="0.5">
      <c r="A74" s="36"/>
      <c r="B74" s="32"/>
      <c r="C74" s="32"/>
      <c r="D74" s="32"/>
      <c r="E74" s="39"/>
      <c r="F74" s="2"/>
      <c r="G74" s="2"/>
      <c r="H74" s="2"/>
    </row>
    <row r="75" spans="1:8" ht="17.649999999999999" x14ac:dyDescent="0.5">
      <c r="A75" s="36"/>
      <c r="B75" s="32"/>
      <c r="C75" s="32"/>
      <c r="D75" s="32"/>
      <c r="E75" s="33"/>
      <c r="F75" s="2"/>
      <c r="G75" s="2"/>
      <c r="H75" s="2"/>
    </row>
    <row r="76" spans="1:8" ht="17.649999999999999" x14ac:dyDescent="0.5">
      <c r="A76" s="36"/>
      <c r="B76" s="32"/>
      <c r="C76" s="32"/>
      <c r="D76" s="32"/>
      <c r="E76" s="33"/>
      <c r="F76" s="2"/>
      <c r="G76" s="2"/>
      <c r="H76" s="2"/>
    </row>
    <row r="77" spans="1:8" ht="17.649999999999999" x14ac:dyDescent="0.5">
      <c r="A77" s="36"/>
      <c r="B77" s="32"/>
      <c r="C77" s="32"/>
      <c r="D77" s="32"/>
      <c r="E77" s="37"/>
      <c r="F77" s="2"/>
      <c r="G77" s="2"/>
      <c r="H77" s="2"/>
    </row>
    <row r="78" spans="1:8" ht="17.649999999999999" x14ac:dyDescent="0.5">
      <c r="A78" s="36"/>
      <c r="B78" s="32"/>
      <c r="C78" s="32"/>
      <c r="D78" s="32"/>
      <c r="E78" s="38"/>
      <c r="F78" s="2"/>
      <c r="G78" s="2"/>
      <c r="H78" s="2"/>
    </row>
    <row r="79" spans="1:8" ht="17.649999999999999" x14ac:dyDescent="0.5">
      <c r="A79" s="36"/>
      <c r="B79" s="32"/>
      <c r="C79" s="32"/>
      <c r="D79" s="32"/>
      <c r="E79" s="38"/>
      <c r="F79" s="2"/>
      <c r="G79" s="2"/>
      <c r="H79" s="2"/>
    </row>
    <row r="80" spans="1:8" ht="17.649999999999999" x14ac:dyDescent="0.5">
      <c r="A80" s="36"/>
      <c r="B80" s="32"/>
      <c r="C80" s="32"/>
      <c r="D80" s="32"/>
      <c r="E80" s="38"/>
      <c r="F80" s="2"/>
      <c r="G80" s="2"/>
      <c r="H80" s="2"/>
    </row>
    <row r="81" spans="1:8" ht="17.649999999999999" x14ac:dyDescent="0.5">
      <c r="A81" s="36"/>
      <c r="B81" s="32"/>
      <c r="C81" s="32"/>
      <c r="D81" s="32"/>
      <c r="E81" s="40"/>
      <c r="F81" s="2"/>
      <c r="G81" s="2"/>
      <c r="H81" s="2"/>
    </row>
    <row r="82" spans="1:8" ht="17.649999999999999" x14ac:dyDescent="0.5">
      <c r="A82" s="36"/>
      <c r="B82" s="32"/>
      <c r="C82" s="32"/>
      <c r="D82" s="32"/>
      <c r="E82" s="32"/>
      <c r="F82" s="2"/>
      <c r="G82" s="2"/>
      <c r="H82" s="2"/>
    </row>
    <row r="83" spans="1:8" x14ac:dyDescent="0.4">
      <c r="A83" s="41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44D15-AA19-4FD9-901C-750B7AD667E6}">
  <sheetPr>
    <pageSetUpPr autoPageBreaks="0"/>
  </sheetPr>
  <dimension ref="A1:H84"/>
  <sheetViews>
    <sheetView showOutlineSymbols="0" zoomScale="87" workbookViewId="0">
      <selection activeCell="D9" sqref="D9"/>
    </sheetView>
  </sheetViews>
  <sheetFormatPr defaultRowHeight="15" x14ac:dyDescent="0.4"/>
  <cols>
    <col min="1" max="1" width="9.6640625" customWidth="1"/>
    <col min="2" max="2" width="15.6640625" customWidth="1"/>
    <col min="3" max="3" width="3.6640625" customWidth="1"/>
    <col min="4" max="4" width="7.6640625" customWidth="1"/>
    <col min="5" max="5" width="15.6640625" customWidth="1"/>
    <col min="6" max="6" width="14.6640625" customWidth="1"/>
    <col min="7" max="7" width="11.6640625" customWidth="1"/>
  </cols>
  <sheetData>
    <row r="1" spans="1:8" ht="22.5" x14ac:dyDescent="0.6">
      <c r="A1" s="1" t="s">
        <v>0</v>
      </c>
      <c r="B1" s="2"/>
      <c r="C1" s="2"/>
      <c r="D1" s="2"/>
      <c r="E1" s="2"/>
      <c r="F1" s="2"/>
      <c r="G1" s="2"/>
      <c r="H1" s="2"/>
    </row>
    <row r="2" spans="1:8" ht="22.5" x14ac:dyDescent="0.6">
      <c r="A2" s="1" t="s">
        <v>1</v>
      </c>
      <c r="B2" s="2"/>
      <c r="C2" s="2"/>
      <c r="D2" s="2"/>
      <c r="E2" s="2"/>
      <c r="F2" s="2"/>
      <c r="G2" s="2"/>
      <c r="H2" s="2"/>
    </row>
    <row r="3" spans="1:8" ht="22.5" x14ac:dyDescent="0.6">
      <c r="A3" s="1" t="str">
        <f>ARG!$A$3</f>
        <v>MONTH ENDED:  SEPTEMBER 2025</v>
      </c>
      <c r="B3" s="2"/>
      <c r="C3" s="2"/>
      <c r="D3" s="2"/>
      <c r="E3" s="2"/>
      <c r="F3" s="2"/>
      <c r="G3" s="2"/>
      <c r="H3" s="2"/>
    </row>
    <row r="4" spans="1:8" x14ac:dyDescent="0.4">
      <c r="A4" s="3"/>
      <c r="B4" s="3"/>
      <c r="C4" s="3"/>
      <c r="D4" s="3"/>
      <c r="E4" s="3"/>
      <c r="F4" s="4"/>
      <c r="G4" s="4"/>
      <c r="H4" s="2"/>
    </row>
    <row r="5" spans="1:8" ht="22.5" x14ac:dyDescent="0.6">
      <c r="A5" s="2"/>
      <c r="B5" s="3"/>
      <c r="C5" s="3"/>
      <c r="D5" s="5" t="s">
        <v>126</v>
      </c>
      <c r="E5" s="6"/>
      <c r="F5" s="7"/>
      <c r="G5" s="4"/>
      <c r="H5" s="2"/>
    </row>
    <row r="6" spans="1:8" x14ac:dyDescent="0.4">
      <c r="A6" s="8" t="s">
        <v>3</v>
      </c>
      <c r="B6" s="3"/>
      <c r="C6" s="3"/>
      <c r="D6" s="3"/>
      <c r="E6" s="3"/>
      <c r="F6" s="4"/>
      <c r="G6" s="4"/>
      <c r="H6" s="2"/>
    </row>
    <row r="7" spans="1:8" x14ac:dyDescent="0.4">
      <c r="A7" s="9"/>
      <c r="B7" s="9"/>
      <c r="C7" s="9"/>
      <c r="D7" s="9"/>
      <c r="E7" s="10" t="s">
        <v>4</v>
      </c>
      <c r="F7" s="10" t="s">
        <v>4</v>
      </c>
      <c r="G7" s="11" t="s">
        <v>5</v>
      </c>
      <c r="H7" s="2"/>
    </row>
    <row r="8" spans="1:8" x14ac:dyDescent="0.4">
      <c r="A8" s="9"/>
      <c r="B8" s="9"/>
      <c r="C8" s="9"/>
      <c r="D8" s="10" t="s">
        <v>6</v>
      </c>
      <c r="E8" s="10" t="s">
        <v>7</v>
      </c>
      <c r="F8" s="11" t="s">
        <v>8</v>
      </c>
      <c r="G8" s="11" t="s">
        <v>9</v>
      </c>
      <c r="H8" s="2"/>
    </row>
    <row r="9" spans="1:8" x14ac:dyDescent="0.4">
      <c r="A9" s="108" t="s">
        <v>94</v>
      </c>
      <c r="B9" s="12"/>
      <c r="C9" s="13"/>
      <c r="D9" s="52"/>
      <c r="E9" s="77"/>
      <c r="F9" s="78"/>
      <c r="G9" s="94"/>
      <c r="H9" s="14"/>
    </row>
    <row r="10" spans="1:8" x14ac:dyDescent="0.4">
      <c r="A10" s="108" t="s">
        <v>11</v>
      </c>
      <c r="B10" s="12"/>
      <c r="C10" s="13"/>
      <c r="D10" s="52">
        <v>8</v>
      </c>
      <c r="E10" s="77">
        <v>2113141</v>
      </c>
      <c r="F10" s="78">
        <v>643372</v>
      </c>
      <c r="G10" s="102">
        <f t="shared" ref="G10:G22" si="0">F10/E10</f>
        <v>0.30446240927604923</v>
      </c>
      <c r="H10" s="14"/>
    </row>
    <row r="11" spans="1:8" x14ac:dyDescent="0.4">
      <c r="A11" s="108" t="s">
        <v>96</v>
      </c>
      <c r="B11" s="12"/>
      <c r="C11" s="13"/>
      <c r="D11" s="52">
        <v>10</v>
      </c>
      <c r="E11" s="77">
        <v>1073824</v>
      </c>
      <c r="F11" s="78">
        <v>309342</v>
      </c>
      <c r="G11" s="102">
        <f t="shared" si="0"/>
        <v>0.28807514080519714</v>
      </c>
      <c r="H11" s="14"/>
    </row>
    <row r="12" spans="1:8" x14ac:dyDescent="0.4">
      <c r="A12" s="108" t="s">
        <v>66</v>
      </c>
      <c r="B12" s="12"/>
      <c r="C12" s="13"/>
      <c r="D12" s="52"/>
      <c r="E12" s="77"/>
      <c r="F12" s="78"/>
      <c r="G12" s="102"/>
      <c r="H12" s="14"/>
    </row>
    <row r="13" spans="1:8" x14ac:dyDescent="0.4">
      <c r="A13" s="108" t="s">
        <v>100</v>
      </c>
      <c r="B13" s="12"/>
      <c r="C13" s="13"/>
      <c r="D13" s="52"/>
      <c r="E13" s="77"/>
      <c r="F13" s="78"/>
      <c r="G13" s="102"/>
      <c r="H13" s="14"/>
    </row>
    <row r="14" spans="1:8" x14ac:dyDescent="0.4">
      <c r="A14" s="108" t="s">
        <v>25</v>
      </c>
      <c r="B14" s="12"/>
      <c r="C14" s="13"/>
      <c r="D14" s="52">
        <v>1</v>
      </c>
      <c r="E14" s="77">
        <v>360049</v>
      </c>
      <c r="F14" s="78">
        <v>44184</v>
      </c>
      <c r="G14" s="102">
        <f t="shared" si="0"/>
        <v>0.12271663023644004</v>
      </c>
      <c r="H14" s="14"/>
    </row>
    <row r="15" spans="1:8" x14ac:dyDescent="0.4">
      <c r="A15" s="108" t="s">
        <v>102</v>
      </c>
      <c r="B15" s="12"/>
      <c r="C15" s="13"/>
      <c r="D15" s="52">
        <v>1</v>
      </c>
      <c r="E15" s="77">
        <v>109620</v>
      </c>
      <c r="F15" s="78">
        <v>27866</v>
      </c>
      <c r="G15" s="102">
        <f t="shared" si="0"/>
        <v>0.25420543696405767</v>
      </c>
      <c r="H15" s="14"/>
    </row>
    <row r="16" spans="1:8" x14ac:dyDescent="0.4">
      <c r="A16" s="108" t="s">
        <v>10</v>
      </c>
      <c r="B16" s="12"/>
      <c r="C16" s="13"/>
      <c r="D16" s="52">
        <v>1</v>
      </c>
      <c r="E16" s="77">
        <v>136875</v>
      </c>
      <c r="F16" s="78">
        <v>50347.5</v>
      </c>
      <c r="G16" s="102">
        <f t="shared" si="0"/>
        <v>0.36783561643835616</v>
      </c>
      <c r="H16" s="14"/>
    </row>
    <row r="17" spans="1:8" x14ac:dyDescent="0.4">
      <c r="A17" s="108" t="s">
        <v>14</v>
      </c>
      <c r="B17" s="12"/>
      <c r="C17" s="13"/>
      <c r="D17" s="52">
        <v>1</v>
      </c>
      <c r="E17" s="77">
        <v>541846</v>
      </c>
      <c r="F17" s="78">
        <v>120854.5</v>
      </c>
      <c r="G17" s="94">
        <f t="shared" si="0"/>
        <v>0.22304215588931173</v>
      </c>
      <c r="H17" s="14"/>
    </row>
    <row r="18" spans="1:8" x14ac:dyDescent="0.4">
      <c r="A18" s="108" t="s">
        <v>15</v>
      </c>
      <c r="B18" s="12"/>
      <c r="C18" s="13"/>
      <c r="D18" s="52">
        <v>3</v>
      </c>
      <c r="E18" s="77">
        <v>1051029</v>
      </c>
      <c r="F18" s="78">
        <v>245325.5</v>
      </c>
      <c r="G18" s="102">
        <f t="shared" si="0"/>
        <v>0.23341458703803605</v>
      </c>
      <c r="H18" s="14"/>
    </row>
    <row r="19" spans="1:8" x14ac:dyDescent="0.4">
      <c r="A19" s="108" t="s">
        <v>54</v>
      </c>
      <c r="B19" s="12"/>
      <c r="C19" s="13"/>
      <c r="D19" s="52">
        <v>2</v>
      </c>
      <c r="E19" s="77">
        <v>452545</v>
      </c>
      <c r="F19" s="78">
        <v>130629</v>
      </c>
      <c r="G19" s="94">
        <f t="shared" si="0"/>
        <v>0.28865416698891821</v>
      </c>
      <c r="H19" s="14"/>
    </row>
    <row r="20" spans="1:8" x14ac:dyDescent="0.4">
      <c r="A20" s="108" t="s">
        <v>150</v>
      </c>
      <c r="B20" s="12"/>
      <c r="C20" s="13"/>
      <c r="D20" s="52"/>
      <c r="E20" s="77"/>
      <c r="F20" s="78"/>
      <c r="G20" s="94"/>
      <c r="H20" s="14"/>
    </row>
    <row r="21" spans="1:8" x14ac:dyDescent="0.4">
      <c r="A21" s="108" t="s">
        <v>55</v>
      </c>
      <c r="B21" s="12"/>
      <c r="C21" s="13"/>
      <c r="D21" s="52">
        <v>7</v>
      </c>
      <c r="E21" s="77">
        <v>5566619</v>
      </c>
      <c r="F21" s="78">
        <v>1464245.5</v>
      </c>
      <c r="G21" s="94">
        <f t="shared" si="0"/>
        <v>0.26304036615403353</v>
      </c>
      <c r="H21" s="14"/>
    </row>
    <row r="22" spans="1:8" x14ac:dyDescent="0.4">
      <c r="A22" s="108" t="s">
        <v>56</v>
      </c>
      <c r="B22" s="12"/>
      <c r="C22" s="13"/>
      <c r="D22" s="52">
        <v>3</v>
      </c>
      <c r="E22" s="77">
        <v>1571225</v>
      </c>
      <c r="F22" s="78">
        <v>518355.5</v>
      </c>
      <c r="G22" s="94">
        <f t="shared" si="0"/>
        <v>0.32990532864484717</v>
      </c>
      <c r="H22" s="14"/>
    </row>
    <row r="23" spans="1:8" x14ac:dyDescent="0.4">
      <c r="A23" s="109" t="s">
        <v>20</v>
      </c>
      <c r="B23" s="12"/>
      <c r="C23" s="13"/>
      <c r="D23" s="52">
        <v>3</v>
      </c>
      <c r="E23" s="77">
        <v>590173</v>
      </c>
      <c r="F23" s="78">
        <v>114508</v>
      </c>
      <c r="G23" s="94">
        <f>F23/E23</f>
        <v>0.19402446401309448</v>
      </c>
      <c r="H23" s="14"/>
    </row>
    <row r="24" spans="1:8" x14ac:dyDescent="0.4">
      <c r="A24" s="109" t="s">
        <v>21</v>
      </c>
      <c r="B24" s="12"/>
      <c r="C24" s="13"/>
      <c r="D24" s="52">
        <v>13</v>
      </c>
      <c r="E24" s="77">
        <v>241778</v>
      </c>
      <c r="F24" s="78">
        <v>241778</v>
      </c>
      <c r="G24" s="94">
        <f>F24/E24</f>
        <v>1</v>
      </c>
      <c r="H24" s="14"/>
    </row>
    <row r="25" spans="1:8" x14ac:dyDescent="0.4">
      <c r="A25" s="110" t="s">
        <v>22</v>
      </c>
      <c r="B25" s="12"/>
      <c r="C25" s="13"/>
      <c r="D25" s="52"/>
      <c r="E25" s="77"/>
      <c r="F25" s="78"/>
      <c r="G25" s="94"/>
      <c r="H25" s="14"/>
    </row>
    <row r="26" spans="1:8" x14ac:dyDescent="0.4">
      <c r="A26" s="110" t="s">
        <v>23</v>
      </c>
      <c r="B26" s="12"/>
      <c r="C26" s="13"/>
      <c r="D26" s="52"/>
      <c r="E26" s="77">
        <v>50039</v>
      </c>
      <c r="F26" s="78">
        <v>50039</v>
      </c>
      <c r="G26" s="94">
        <f>F26/E26</f>
        <v>1</v>
      </c>
      <c r="H26" s="14"/>
    </row>
    <row r="27" spans="1:8" x14ac:dyDescent="0.4">
      <c r="A27" s="108" t="s">
        <v>114</v>
      </c>
      <c r="B27" s="12"/>
      <c r="C27" s="13"/>
      <c r="D27" s="52"/>
      <c r="E27" s="77"/>
      <c r="F27" s="78"/>
      <c r="G27" s="102"/>
      <c r="H27" s="14"/>
    </row>
    <row r="28" spans="1:8" x14ac:dyDescent="0.4">
      <c r="A28" s="110" t="s">
        <v>24</v>
      </c>
      <c r="B28" s="12"/>
      <c r="C28" s="13"/>
      <c r="D28" s="52">
        <v>1</v>
      </c>
      <c r="E28" s="77">
        <v>124760</v>
      </c>
      <c r="F28" s="78">
        <v>58989</v>
      </c>
      <c r="G28" s="94">
        <f>F28/E28</f>
        <v>0.47281981404296247</v>
      </c>
      <c r="H28" s="14"/>
    </row>
    <row r="29" spans="1:8" x14ac:dyDescent="0.4">
      <c r="A29" s="110" t="s">
        <v>110</v>
      </c>
      <c r="B29" s="12"/>
      <c r="C29" s="13"/>
      <c r="D29" s="52"/>
      <c r="E29" s="77"/>
      <c r="F29" s="77"/>
      <c r="G29" s="103"/>
      <c r="H29" s="14"/>
    </row>
    <row r="30" spans="1:8" x14ac:dyDescent="0.4">
      <c r="A30" s="110" t="s">
        <v>115</v>
      </c>
      <c r="B30" s="12"/>
      <c r="C30" s="13"/>
      <c r="D30" s="52"/>
      <c r="E30" s="104"/>
      <c r="F30" s="78"/>
      <c r="G30" s="102"/>
      <c r="H30" s="14"/>
    </row>
    <row r="31" spans="1:8" x14ac:dyDescent="0.4">
      <c r="A31" s="110" t="s">
        <v>135</v>
      </c>
      <c r="B31" s="12"/>
      <c r="C31" s="13"/>
      <c r="D31" s="52">
        <v>1</v>
      </c>
      <c r="E31" s="104">
        <v>199215</v>
      </c>
      <c r="F31" s="78">
        <v>27354</v>
      </c>
      <c r="G31" s="102">
        <f>F31/E31</f>
        <v>0.13730893758000151</v>
      </c>
      <c r="H31" s="14"/>
    </row>
    <row r="32" spans="1:8" x14ac:dyDescent="0.4">
      <c r="A32" s="110" t="s">
        <v>57</v>
      </c>
      <c r="B32" s="12"/>
      <c r="C32" s="13"/>
      <c r="D32" s="52"/>
      <c r="E32" s="104"/>
      <c r="F32" s="97"/>
      <c r="G32" s="102"/>
      <c r="H32" s="14"/>
    </row>
    <row r="33" spans="1:8" x14ac:dyDescent="0.4">
      <c r="A33" s="108" t="s">
        <v>132</v>
      </c>
      <c r="B33" s="12"/>
      <c r="C33" s="13"/>
      <c r="D33" s="52">
        <v>2</v>
      </c>
      <c r="E33" s="77">
        <v>346613</v>
      </c>
      <c r="F33" s="78">
        <v>109328</v>
      </c>
      <c r="G33" s="102">
        <f>F33/E33</f>
        <v>0.31541805991119781</v>
      </c>
      <c r="H33" s="14"/>
    </row>
    <row r="34" spans="1:8" x14ac:dyDescent="0.4">
      <c r="A34" s="108" t="s">
        <v>91</v>
      </c>
      <c r="B34" s="12"/>
      <c r="C34" s="13"/>
      <c r="D34" s="52"/>
      <c r="E34" s="77"/>
      <c r="F34" s="78"/>
      <c r="G34" s="102"/>
      <c r="H34" s="14"/>
    </row>
    <row r="35" spans="1:8" x14ac:dyDescent="0.4">
      <c r="A35" s="15" t="s">
        <v>28</v>
      </c>
      <c r="B35" s="12"/>
      <c r="C35" s="13"/>
      <c r="D35" s="53"/>
      <c r="E35" s="104"/>
      <c r="F35" s="97"/>
      <c r="G35" s="95"/>
      <c r="H35" s="14"/>
    </row>
    <row r="36" spans="1:8" x14ac:dyDescent="0.4">
      <c r="A36" s="15" t="s">
        <v>29</v>
      </c>
      <c r="B36" s="12"/>
      <c r="C36" s="13"/>
      <c r="D36" s="53"/>
      <c r="E36" s="104"/>
      <c r="F36" s="97"/>
      <c r="G36" s="95"/>
      <c r="H36" s="14"/>
    </row>
    <row r="37" spans="1:8" x14ac:dyDescent="0.4">
      <c r="A37" s="15" t="s">
        <v>30</v>
      </c>
      <c r="B37" s="12"/>
      <c r="C37" s="13"/>
      <c r="D37" s="53"/>
      <c r="E37" s="77"/>
      <c r="F37" s="78"/>
      <c r="G37" s="95"/>
      <c r="H37" s="14"/>
    </row>
    <row r="38" spans="1:8" x14ac:dyDescent="0.4">
      <c r="A38" s="16"/>
      <c r="B38" s="17"/>
      <c r="C38" s="2"/>
      <c r="D38" s="53"/>
      <c r="E38" s="88"/>
      <c r="F38" s="88"/>
      <c r="G38" s="95"/>
      <c r="H38" s="14"/>
    </row>
    <row r="39" spans="1:8" x14ac:dyDescent="0.4">
      <c r="A39" s="18" t="s">
        <v>31</v>
      </c>
      <c r="B39" s="19"/>
      <c r="C39" s="20"/>
      <c r="D39" s="54">
        <f>SUM(D9:D38)</f>
        <v>57</v>
      </c>
      <c r="E39" s="89">
        <f>SUM(E9:E38)</f>
        <v>14529351</v>
      </c>
      <c r="F39" s="89">
        <f>SUM(F9:F38)</f>
        <v>4156517.5</v>
      </c>
      <c r="G39" s="98">
        <f>F39/E39</f>
        <v>0.28607729966741113</v>
      </c>
      <c r="H39" s="2"/>
    </row>
    <row r="40" spans="1:8" x14ac:dyDescent="0.4">
      <c r="A40" s="20"/>
      <c r="B40" s="20"/>
      <c r="C40" s="22"/>
      <c r="D40" s="64"/>
      <c r="E40" s="100"/>
      <c r="F40" s="100"/>
      <c r="G40" s="101"/>
      <c r="H40" s="2"/>
    </row>
    <row r="41" spans="1:8" ht="17.649999999999999" x14ac:dyDescent="0.5">
      <c r="A41" s="21" t="s">
        <v>32</v>
      </c>
      <c r="B41" s="22"/>
      <c r="C41" s="23"/>
      <c r="D41" s="10"/>
      <c r="E41" s="86"/>
      <c r="F41" s="56"/>
      <c r="G41" s="56"/>
      <c r="H41" s="2"/>
    </row>
    <row r="42" spans="1:8" x14ac:dyDescent="0.4">
      <c r="A42" s="23"/>
      <c r="B42" s="23"/>
      <c r="C42" s="23"/>
      <c r="D42" s="87"/>
      <c r="E42" s="10" t="s">
        <v>122</v>
      </c>
      <c r="F42" s="10" t="s">
        <v>122</v>
      </c>
      <c r="G42" s="10" t="s">
        <v>5</v>
      </c>
      <c r="H42" s="2"/>
    </row>
    <row r="43" spans="1:8" x14ac:dyDescent="0.4">
      <c r="A43" s="23"/>
      <c r="B43" s="23"/>
      <c r="C43" s="13"/>
      <c r="D43" s="87" t="s">
        <v>6</v>
      </c>
      <c r="E43" s="57" t="s">
        <v>123</v>
      </c>
      <c r="F43" s="56" t="s">
        <v>8</v>
      </c>
      <c r="G43" s="56" t="s">
        <v>124</v>
      </c>
      <c r="H43" s="14"/>
    </row>
    <row r="44" spans="1:8" x14ac:dyDescent="0.4">
      <c r="A44" s="24" t="s">
        <v>33</v>
      </c>
      <c r="B44" s="25"/>
      <c r="C44" s="13"/>
      <c r="D44" s="52">
        <v>52</v>
      </c>
      <c r="E44" s="78">
        <v>4697950</v>
      </c>
      <c r="F44" s="78">
        <v>215358.07</v>
      </c>
      <c r="G44" s="94">
        <f>1-(+F44/E44)</f>
        <v>0.95415913962472998</v>
      </c>
      <c r="H44" s="14"/>
    </row>
    <row r="45" spans="1:8" x14ac:dyDescent="0.4">
      <c r="A45" s="24" t="s">
        <v>34</v>
      </c>
      <c r="B45" s="25"/>
      <c r="C45" s="13"/>
      <c r="D45" s="52">
        <v>24</v>
      </c>
      <c r="E45" s="78">
        <v>6555093.4400000004</v>
      </c>
      <c r="F45" s="78">
        <v>945077.97</v>
      </c>
      <c r="G45" s="94">
        <f t="shared" ref="G45:G56" si="1">1-(+F45/E45)</f>
        <v>0.85582540071312851</v>
      </c>
      <c r="H45" s="14"/>
    </row>
    <row r="46" spans="1:8" x14ac:dyDescent="0.4">
      <c r="A46" s="24" t="s">
        <v>35</v>
      </c>
      <c r="B46" s="25"/>
      <c r="C46" s="13"/>
      <c r="D46" s="52">
        <v>102</v>
      </c>
      <c r="E46" s="78">
        <v>9001519.5</v>
      </c>
      <c r="F46" s="78">
        <v>565970.5</v>
      </c>
      <c r="G46" s="94">
        <f t="shared" si="1"/>
        <v>0.93712500428399892</v>
      </c>
      <c r="H46" s="14"/>
    </row>
    <row r="47" spans="1:8" x14ac:dyDescent="0.4">
      <c r="A47" s="24" t="s">
        <v>36</v>
      </c>
      <c r="B47" s="25"/>
      <c r="C47" s="13"/>
      <c r="D47" s="52"/>
      <c r="E47" s="78"/>
      <c r="F47" s="78"/>
      <c r="G47" s="94"/>
      <c r="H47" s="14"/>
    </row>
    <row r="48" spans="1:8" x14ac:dyDescent="0.4">
      <c r="A48" s="24" t="s">
        <v>37</v>
      </c>
      <c r="B48" s="25"/>
      <c r="C48" s="13"/>
      <c r="D48" s="52">
        <v>87</v>
      </c>
      <c r="E48" s="78">
        <v>9441551.75</v>
      </c>
      <c r="F48" s="78">
        <v>752907.72</v>
      </c>
      <c r="G48" s="94">
        <f t="shared" si="1"/>
        <v>0.92025593462430577</v>
      </c>
      <c r="H48" s="14"/>
    </row>
    <row r="49" spans="1:8" x14ac:dyDescent="0.4">
      <c r="A49" s="24" t="s">
        <v>38</v>
      </c>
      <c r="B49" s="25"/>
      <c r="C49" s="13"/>
      <c r="D49" s="52">
        <v>2</v>
      </c>
      <c r="E49" s="78">
        <v>1622924</v>
      </c>
      <c r="F49" s="78">
        <v>-3985</v>
      </c>
      <c r="G49" s="94">
        <f t="shared" si="1"/>
        <v>1.0024554446172464</v>
      </c>
      <c r="H49" s="14"/>
    </row>
    <row r="50" spans="1:8" x14ac:dyDescent="0.4">
      <c r="A50" s="24" t="s">
        <v>39</v>
      </c>
      <c r="B50" s="25"/>
      <c r="C50" s="13"/>
      <c r="D50" s="52">
        <v>7</v>
      </c>
      <c r="E50" s="78">
        <v>1235155</v>
      </c>
      <c r="F50" s="78">
        <v>132194.15</v>
      </c>
      <c r="G50" s="94">
        <f t="shared" si="1"/>
        <v>0.89297363488792902</v>
      </c>
      <c r="H50" s="14"/>
    </row>
    <row r="51" spans="1:8" x14ac:dyDescent="0.4">
      <c r="A51" s="24" t="s">
        <v>40</v>
      </c>
      <c r="B51" s="25"/>
      <c r="C51" s="13"/>
      <c r="D51" s="52"/>
      <c r="E51" s="78"/>
      <c r="F51" s="78"/>
      <c r="G51" s="94"/>
      <c r="H51" s="14"/>
    </row>
    <row r="52" spans="1:8" x14ac:dyDescent="0.4">
      <c r="A52" s="24" t="s">
        <v>41</v>
      </c>
      <c r="B52" s="25"/>
      <c r="C52" s="13"/>
      <c r="D52" s="52">
        <v>1</v>
      </c>
      <c r="E52" s="78">
        <v>250300</v>
      </c>
      <c r="F52" s="78">
        <v>17475</v>
      </c>
      <c r="G52" s="94">
        <f t="shared" si="1"/>
        <v>0.93018377946464237</v>
      </c>
      <c r="H52" s="14"/>
    </row>
    <row r="53" spans="1:8" x14ac:dyDescent="0.4">
      <c r="A53" s="26" t="s">
        <v>59</v>
      </c>
      <c r="B53" s="27"/>
      <c r="C53" s="13"/>
      <c r="D53" s="52">
        <v>1</v>
      </c>
      <c r="E53" s="78">
        <v>88600</v>
      </c>
      <c r="F53" s="78">
        <v>6700</v>
      </c>
      <c r="G53" s="94">
        <f t="shared" si="1"/>
        <v>0.92437923250564336</v>
      </c>
      <c r="H53" s="14"/>
    </row>
    <row r="54" spans="1:8" x14ac:dyDescent="0.4">
      <c r="A54" s="24" t="s">
        <v>60</v>
      </c>
      <c r="B54" s="27"/>
      <c r="C54" s="13"/>
      <c r="D54" s="52">
        <v>540</v>
      </c>
      <c r="E54" s="78">
        <v>38819616.509999998</v>
      </c>
      <c r="F54" s="78">
        <v>4176223.32</v>
      </c>
      <c r="G54" s="94">
        <f t="shared" si="1"/>
        <v>0.89241976878045159</v>
      </c>
      <c r="H54" s="14"/>
    </row>
    <row r="55" spans="1:8" x14ac:dyDescent="0.4">
      <c r="A55" s="24" t="s">
        <v>61</v>
      </c>
      <c r="B55" s="27"/>
      <c r="C55" s="13"/>
      <c r="D55" s="52"/>
      <c r="E55" s="78"/>
      <c r="F55" s="78"/>
      <c r="G55" s="94"/>
      <c r="H55" s="14"/>
    </row>
    <row r="56" spans="1:8" x14ac:dyDescent="0.4">
      <c r="A56" s="24" t="s">
        <v>154</v>
      </c>
      <c r="B56" s="27"/>
      <c r="C56" s="13"/>
      <c r="D56" s="52">
        <v>276</v>
      </c>
      <c r="E56" s="78">
        <v>42605143.719999999</v>
      </c>
      <c r="F56" s="78">
        <v>4041005.42</v>
      </c>
      <c r="G56" s="94">
        <f t="shared" si="1"/>
        <v>0.90515217020373429</v>
      </c>
      <c r="H56" s="14"/>
    </row>
    <row r="57" spans="1:8" x14ac:dyDescent="0.4">
      <c r="A57" s="28" t="s">
        <v>42</v>
      </c>
      <c r="B57" s="27"/>
      <c r="C57" s="13"/>
      <c r="D57" s="53"/>
      <c r="E57" s="81"/>
      <c r="F57" s="78"/>
      <c r="G57" s="95"/>
      <c r="H57" s="14"/>
    </row>
    <row r="58" spans="1:8" x14ac:dyDescent="0.4">
      <c r="A58" s="15" t="s">
        <v>43</v>
      </c>
      <c r="B58" s="25"/>
      <c r="C58" s="13"/>
      <c r="D58" s="53"/>
      <c r="E58" s="81"/>
      <c r="F58" s="78"/>
      <c r="G58" s="95"/>
      <c r="H58" s="14"/>
    </row>
    <row r="59" spans="1:8" x14ac:dyDescent="0.4">
      <c r="A59" s="15" t="s">
        <v>44</v>
      </c>
      <c r="B59" s="25"/>
      <c r="C59" s="13"/>
      <c r="D59" s="53"/>
      <c r="E59" s="96"/>
      <c r="F59" s="78"/>
      <c r="G59" s="95"/>
      <c r="H59" s="14"/>
    </row>
    <row r="60" spans="1:8" x14ac:dyDescent="0.4">
      <c r="A60" s="15" t="s">
        <v>30</v>
      </c>
      <c r="B60" s="25"/>
      <c r="C60" s="13"/>
      <c r="D60" s="53"/>
      <c r="E60" s="77"/>
      <c r="F60" s="78"/>
      <c r="G60" s="95"/>
      <c r="H60" s="14"/>
    </row>
    <row r="61" spans="1:8" x14ac:dyDescent="0.4">
      <c r="A61" s="29"/>
      <c r="B61" s="17"/>
      <c r="C61" s="2"/>
      <c r="D61" s="53"/>
      <c r="E61" s="58"/>
      <c r="F61" s="88"/>
      <c r="G61" s="95"/>
      <c r="H61" s="2"/>
    </row>
    <row r="62" spans="1:8" ht="17.25" x14ac:dyDescent="0.45">
      <c r="A62" s="19" t="s">
        <v>45</v>
      </c>
      <c r="B62" s="19"/>
      <c r="C62" s="32"/>
      <c r="D62" s="54">
        <f>SUM(D44:D58)</f>
        <v>1092</v>
      </c>
      <c r="E62" s="89">
        <f>SUM(E44:E61)</f>
        <v>114317853.92</v>
      </c>
      <c r="F62" s="89">
        <f>SUM(F44:F61)</f>
        <v>10848927.149999999</v>
      </c>
      <c r="G62" s="98">
        <f>1-(F62/E62)</f>
        <v>0.90509857578683983</v>
      </c>
      <c r="H62" s="2"/>
    </row>
    <row r="63" spans="1:8" ht="17.25" x14ac:dyDescent="0.45">
      <c r="A63" s="30"/>
      <c r="B63" s="30"/>
      <c r="C63" s="32"/>
      <c r="D63" s="99"/>
      <c r="E63" s="91"/>
      <c r="F63" s="92"/>
      <c r="G63" s="92"/>
      <c r="H63" s="2"/>
    </row>
    <row r="64" spans="1:8" ht="17.25" x14ac:dyDescent="0.45">
      <c r="A64" s="31" t="s">
        <v>46</v>
      </c>
      <c r="B64" s="32"/>
      <c r="C64" s="32"/>
      <c r="D64" s="43"/>
      <c r="E64" s="32"/>
      <c r="F64" s="33">
        <f>F62+F39</f>
        <v>15005444.649999999</v>
      </c>
      <c r="G64" s="32"/>
      <c r="H64" s="2"/>
    </row>
    <row r="65" spans="1:8" ht="17.25" x14ac:dyDescent="0.45">
      <c r="A65" s="31"/>
      <c r="B65" s="32"/>
      <c r="C65" s="32"/>
      <c r="D65" s="43"/>
      <c r="E65" s="32"/>
      <c r="F65" s="33"/>
      <c r="G65" s="32"/>
      <c r="H65" s="2"/>
    </row>
    <row r="66" spans="1:8" x14ac:dyDescent="0.4">
      <c r="A66" s="3" t="s">
        <v>47</v>
      </c>
      <c r="B66" s="20"/>
      <c r="C66" s="20"/>
      <c r="D66" s="20"/>
      <c r="E66" s="20"/>
      <c r="F66" s="34"/>
      <c r="G66" s="20"/>
      <c r="H66" s="2"/>
    </row>
    <row r="67" spans="1:8" x14ac:dyDescent="0.4">
      <c r="A67" s="3" t="s">
        <v>48</v>
      </c>
      <c r="B67" s="20"/>
      <c r="C67" s="20"/>
      <c r="D67" s="20"/>
      <c r="E67" s="20"/>
      <c r="F67" s="34"/>
      <c r="G67" s="20"/>
      <c r="H67" s="2"/>
    </row>
    <row r="68" spans="1:8" x14ac:dyDescent="0.4">
      <c r="A68" s="3" t="s">
        <v>49</v>
      </c>
      <c r="B68" s="20"/>
      <c r="C68" s="20"/>
      <c r="D68" s="20"/>
      <c r="E68" s="20"/>
      <c r="F68" s="34"/>
      <c r="G68" s="20"/>
      <c r="H68" s="2"/>
    </row>
    <row r="69" spans="1:8" x14ac:dyDescent="0.4">
      <c r="A69" s="3"/>
      <c r="B69" s="20"/>
      <c r="C69" s="20"/>
      <c r="D69" s="20"/>
      <c r="E69" s="20"/>
      <c r="F69" s="34"/>
      <c r="G69" s="20"/>
      <c r="H69" s="2"/>
    </row>
    <row r="70" spans="1:8" ht="17.25" x14ac:dyDescent="0.45">
      <c r="A70" s="35" t="s">
        <v>50</v>
      </c>
      <c r="B70" s="32"/>
      <c r="C70" s="32"/>
      <c r="D70" s="32"/>
      <c r="E70" s="32"/>
      <c r="F70" s="33"/>
      <c r="G70" s="32"/>
      <c r="H70" s="2"/>
    </row>
    <row r="71" spans="1:8" ht="17.649999999999999" x14ac:dyDescent="0.5">
      <c r="A71" s="36"/>
      <c r="B71" s="32"/>
      <c r="C71" s="32"/>
      <c r="D71" s="32"/>
      <c r="E71" s="33"/>
      <c r="F71" s="2"/>
      <c r="G71" s="2"/>
      <c r="H71" s="2"/>
    </row>
    <row r="72" spans="1:8" ht="17.25" x14ac:dyDescent="0.45">
      <c r="A72" s="31"/>
      <c r="B72" s="32"/>
      <c r="C72" s="32"/>
      <c r="D72" s="32"/>
      <c r="E72" s="33"/>
      <c r="F72" s="2"/>
      <c r="G72" s="2"/>
      <c r="H72" s="2"/>
    </row>
    <row r="73" spans="1:8" ht="17.649999999999999" x14ac:dyDescent="0.5">
      <c r="A73" s="36"/>
      <c r="B73" s="32"/>
      <c r="C73" s="32"/>
      <c r="D73" s="32"/>
      <c r="E73" s="37"/>
      <c r="F73" s="2"/>
      <c r="G73" s="2"/>
      <c r="H73" s="2"/>
    </row>
    <row r="74" spans="1:8" ht="17.649999999999999" x14ac:dyDescent="0.5">
      <c r="A74" s="36"/>
      <c r="B74" s="32"/>
      <c r="C74" s="32"/>
      <c r="D74" s="32"/>
      <c r="E74" s="38"/>
      <c r="F74" s="2"/>
      <c r="G74" s="2"/>
      <c r="H74" s="2"/>
    </row>
    <row r="75" spans="1:8" ht="17.649999999999999" x14ac:dyDescent="0.5">
      <c r="A75" s="36"/>
      <c r="B75" s="32"/>
      <c r="C75" s="32"/>
      <c r="D75" s="32"/>
      <c r="E75" s="39"/>
      <c r="F75" s="2"/>
      <c r="G75" s="2"/>
      <c r="H75" s="2"/>
    </row>
    <row r="76" spans="1:8" ht="17.649999999999999" x14ac:dyDescent="0.5">
      <c r="A76" s="36"/>
      <c r="B76" s="32"/>
      <c r="C76" s="32"/>
      <c r="D76" s="32"/>
      <c r="E76" s="33"/>
      <c r="F76" s="2"/>
      <c r="G76" s="2"/>
      <c r="H76" s="2"/>
    </row>
    <row r="77" spans="1:8" ht="17.649999999999999" x14ac:dyDescent="0.5">
      <c r="A77" s="36"/>
      <c r="B77" s="32"/>
      <c r="C77" s="32"/>
      <c r="D77" s="32"/>
      <c r="E77" s="33"/>
      <c r="F77" s="2"/>
      <c r="G77" s="2"/>
      <c r="H77" s="2"/>
    </row>
    <row r="78" spans="1:8" ht="17.649999999999999" x14ac:dyDescent="0.5">
      <c r="A78" s="36"/>
      <c r="B78" s="32"/>
      <c r="C78" s="32"/>
      <c r="D78" s="32"/>
      <c r="E78" s="37"/>
      <c r="F78" s="2"/>
      <c r="G78" s="2"/>
      <c r="H78" s="2"/>
    </row>
    <row r="79" spans="1:8" ht="17.649999999999999" x14ac:dyDescent="0.5">
      <c r="A79" s="36"/>
      <c r="B79" s="32"/>
      <c r="C79" s="32"/>
      <c r="D79" s="32"/>
      <c r="E79" s="38"/>
      <c r="F79" s="2"/>
      <c r="G79" s="2"/>
      <c r="H79" s="2"/>
    </row>
    <row r="80" spans="1:8" ht="17.649999999999999" x14ac:dyDescent="0.5">
      <c r="A80" s="36"/>
      <c r="B80" s="32"/>
      <c r="C80" s="32"/>
      <c r="D80" s="32"/>
      <c r="E80" s="38"/>
      <c r="F80" s="2"/>
      <c r="G80" s="2"/>
      <c r="H80" s="2"/>
    </row>
    <row r="81" spans="1:8" ht="17.649999999999999" x14ac:dyDescent="0.5">
      <c r="A81" s="36"/>
      <c r="B81" s="32"/>
      <c r="C81" s="32"/>
      <c r="D81" s="32"/>
      <c r="E81" s="38"/>
      <c r="F81" s="2"/>
      <c r="G81" s="2"/>
      <c r="H81" s="2"/>
    </row>
    <row r="82" spans="1:8" ht="17.649999999999999" x14ac:dyDescent="0.5">
      <c r="A82" s="36"/>
      <c r="B82" s="32"/>
      <c r="C82" s="32"/>
      <c r="D82" s="32"/>
      <c r="E82" s="40"/>
      <c r="F82" s="2"/>
      <c r="G82" s="2"/>
      <c r="H82" s="2"/>
    </row>
    <row r="83" spans="1:8" ht="17.649999999999999" x14ac:dyDescent="0.5">
      <c r="A83" s="36"/>
      <c r="B83" s="32"/>
      <c r="C83" s="32"/>
      <c r="D83" s="32"/>
      <c r="E83" s="32"/>
      <c r="F83" s="2"/>
      <c r="G83" s="2"/>
      <c r="H83" s="2"/>
    </row>
    <row r="84" spans="1:8" x14ac:dyDescent="0.4">
      <c r="A84" s="41"/>
      <c r="B84" s="2"/>
      <c r="C84" s="2"/>
      <c r="D84" s="2"/>
      <c r="E84" s="2"/>
      <c r="F84" s="2"/>
      <c r="G84" s="2"/>
      <c r="H84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C555C-302D-4A18-A9EA-D89B35B2E48A}">
  <sheetPr>
    <pageSetUpPr autoPageBreaks="0"/>
  </sheetPr>
  <dimension ref="A1:H84"/>
  <sheetViews>
    <sheetView showOutlineSymbols="0" zoomScale="87" workbookViewId="0">
      <selection activeCell="D9" sqref="D9"/>
    </sheetView>
  </sheetViews>
  <sheetFormatPr defaultRowHeight="15" x14ac:dyDescent="0.4"/>
  <cols>
    <col min="1" max="1" width="9.6640625" customWidth="1"/>
    <col min="2" max="2" width="15.6640625" customWidth="1"/>
    <col min="3" max="3" width="3.6640625" customWidth="1"/>
    <col min="4" max="4" width="7.6640625" customWidth="1"/>
    <col min="5" max="5" width="15.5546875" customWidth="1"/>
    <col min="6" max="6" width="14.6640625" customWidth="1"/>
    <col min="7" max="7" width="11.6640625" customWidth="1"/>
  </cols>
  <sheetData>
    <row r="1" spans="1:8" ht="22.5" x14ac:dyDescent="0.6">
      <c r="A1" s="1" t="s">
        <v>0</v>
      </c>
      <c r="B1" s="2"/>
      <c r="C1" s="2"/>
      <c r="D1" s="2"/>
      <c r="E1" s="2"/>
      <c r="F1" s="2"/>
      <c r="G1" s="2"/>
      <c r="H1" s="2"/>
    </row>
    <row r="2" spans="1:8" ht="22.5" x14ac:dyDescent="0.6">
      <c r="A2" s="1" t="s">
        <v>1</v>
      </c>
      <c r="B2" s="2"/>
      <c r="C2" s="2"/>
      <c r="D2" s="2"/>
      <c r="E2" s="2"/>
      <c r="F2" s="2"/>
      <c r="G2" s="2"/>
      <c r="H2" s="2"/>
    </row>
    <row r="3" spans="1:8" ht="22.5" x14ac:dyDescent="0.6">
      <c r="A3" s="1" t="str">
        <f>ARG!$A$3</f>
        <v>MONTH ENDED:  SEPTEMBER 2025</v>
      </c>
      <c r="B3" s="2"/>
      <c r="C3" s="2"/>
      <c r="D3" s="2"/>
      <c r="E3" s="2"/>
      <c r="F3" s="2"/>
      <c r="G3" s="2"/>
      <c r="H3" s="2"/>
    </row>
    <row r="4" spans="1:8" x14ac:dyDescent="0.4">
      <c r="A4" s="3"/>
      <c r="B4" s="3"/>
      <c r="C4" s="3"/>
      <c r="D4" s="3"/>
      <c r="E4" s="3"/>
      <c r="F4" s="4"/>
      <c r="G4" s="4"/>
      <c r="H4" s="2"/>
    </row>
    <row r="5" spans="1:8" ht="22.5" x14ac:dyDescent="0.6">
      <c r="A5" s="2"/>
      <c r="B5" s="3"/>
      <c r="C5" s="3"/>
      <c r="D5" s="5" t="s">
        <v>134</v>
      </c>
      <c r="E5" s="6"/>
      <c r="F5" s="7"/>
      <c r="G5" s="4"/>
      <c r="H5" s="2"/>
    </row>
    <row r="6" spans="1:8" x14ac:dyDescent="0.4">
      <c r="A6" s="8" t="s">
        <v>3</v>
      </c>
      <c r="B6" s="3"/>
      <c r="C6" s="3"/>
      <c r="D6" s="3"/>
      <c r="E6" s="3"/>
      <c r="F6" s="4"/>
      <c r="G6" s="4"/>
      <c r="H6" s="2"/>
    </row>
    <row r="7" spans="1:8" x14ac:dyDescent="0.4">
      <c r="A7" s="9"/>
      <c r="B7" s="9"/>
      <c r="C7" s="9"/>
      <c r="D7" s="9"/>
      <c r="E7" s="10" t="s">
        <v>4</v>
      </c>
      <c r="F7" s="10" t="s">
        <v>4</v>
      </c>
      <c r="G7" s="11" t="s">
        <v>5</v>
      </c>
      <c r="H7" s="2"/>
    </row>
    <row r="8" spans="1:8" x14ac:dyDescent="0.4">
      <c r="A8" s="9"/>
      <c r="B8" s="9"/>
      <c r="C8" s="9"/>
      <c r="D8" s="10" t="s">
        <v>6</v>
      </c>
      <c r="E8" s="10" t="s">
        <v>7</v>
      </c>
      <c r="F8" s="11" t="s">
        <v>8</v>
      </c>
      <c r="G8" s="11" t="s">
        <v>9</v>
      </c>
      <c r="H8" s="2"/>
    </row>
    <row r="9" spans="1:8" x14ac:dyDescent="0.4">
      <c r="A9" s="108" t="s">
        <v>113</v>
      </c>
      <c r="B9" s="12"/>
      <c r="C9" s="13"/>
      <c r="D9" s="52"/>
      <c r="E9" s="78"/>
      <c r="F9" s="78"/>
      <c r="G9" s="94"/>
      <c r="H9" s="14"/>
    </row>
    <row r="10" spans="1:8" x14ac:dyDescent="0.4">
      <c r="A10" s="108" t="s">
        <v>11</v>
      </c>
      <c r="B10" s="12"/>
      <c r="C10" s="13"/>
      <c r="D10" s="52">
        <v>5</v>
      </c>
      <c r="E10" s="78">
        <v>512134</v>
      </c>
      <c r="F10" s="78">
        <v>128716.5</v>
      </c>
      <c r="G10" s="94">
        <f>F10/E10</f>
        <v>0.25133363533762648</v>
      </c>
      <c r="H10" s="14"/>
    </row>
    <row r="11" spans="1:8" x14ac:dyDescent="0.4">
      <c r="A11" s="108" t="s">
        <v>94</v>
      </c>
      <c r="B11" s="12"/>
      <c r="C11" s="13"/>
      <c r="D11" s="52"/>
      <c r="E11" s="78"/>
      <c r="F11" s="78"/>
      <c r="G11" s="94"/>
      <c r="H11" s="14"/>
    </row>
    <row r="12" spans="1:8" x14ac:dyDescent="0.4">
      <c r="A12" s="108" t="s">
        <v>62</v>
      </c>
      <c r="B12" s="12"/>
      <c r="C12" s="13"/>
      <c r="D12" s="52">
        <v>1</v>
      </c>
      <c r="E12" s="78">
        <v>119479</v>
      </c>
      <c r="F12" s="78">
        <v>33297</v>
      </c>
      <c r="G12" s="94">
        <f>F12/E12</f>
        <v>0.27868495718912945</v>
      </c>
      <c r="H12" s="14"/>
    </row>
    <row r="13" spans="1:8" x14ac:dyDescent="0.4">
      <c r="A13" s="108" t="s">
        <v>63</v>
      </c>
      <c r="B13" s="12"/>
      <c r="C13" s="13"/>
      <c r="D13" s="52"/>
      <c r="E13" s="78"/>
      <c r="F13" s="78"/>
      <c r="G13" s="94"/>
      <c r="H13" s="14"/>
    </row>
    <row r="14" spans="1:8" x14ac:dyDescent="0.4">
      <c r="A14" s="108" t="s">
        <v>119</v>
      </c>
      <c r="B14" s="12"/>
      <c r="C14" s="13"/>
      <c r="D14" s="52">
        <v>4</v>
      </c>
      <c r="E14" s="78">
        <v>1175091</v>
      </c>
      <c r="F14" s="78">
        <v>143100</v>
      </c>
      <c r="G14" s="94">
        <f>F14/E14</f>
        <v>0.12177780274038351</v>
      </c>
      <c r="H14" s="14"/>
    </row>
    <row r="15" spans="1:8" x14ac:dyDescent="0.4">
      <c r="A15" s="108" t="s">
        <v>25</v>
      </c>
      <c r="B15" s="12"/>
      <c r="C15" s="13"/>
      <c r="D15" s="52"/>
      <c r="E15" s="78"/>
      <c r="F15" s="78"/>
      <c r="G15" s="94"/>
      <c r="H15" s="14"/>
    </row>
    <row r="16" spans="1:8" x14ac:dyDescent="0.4">
      <c r="A16" s="108" t="s">
        <v>103</v>
      </c>
      <c r="B16" s="12"/>
      <c r="C16" s="13"/>
      <c r="D16" s="52"/>
      <c r="E16" s="78"/>
      <c r="F16" s="78"/>
      <c r="G16" s="94"/>
      <c r="H16" s="14"/>
    </row>
    <row r="17" spans="1:8" x14ac:dyDescent="0.4">
      <c r="A17" s="108" t="s">
        <v>120</v>
      </c>
      <c r="B17" s="12"/>
      <c r="C17" s="13"/>
      <c r="D17" s="52">
        <v>1</v>
      </c>
      <c r="E17" s="78">
        <v>9905</v>
      </c>
      <c r="F17" s="78">
        <v>-2303</v>
      </c>
      <c r="G17" s="94">
        <f>F17/E17</f>
        <v>-0.23250883392226149</v>
      </c>
      <c r="H17" s="14"/>
    </row>
    <row r="18" spans="1:8" x14ac:dyDescent="0.4">
      <c r="A18" s="108" t="s">
        <v>14</v>
      </c>
      <c r="B18" s="12"/>
      <c r="C18" s="13"/>
      <c r="D18" s="52">
        <v>1</v>
      </c>
      <c r="E18" s="78">
        <v>475036</v>
      </c>
      <c r="F18" s="78">
        <v>81948.5</v>
      </c>
      <c r="G18" s="94">
        <f>F18/E18</f>
        <v>0.17251008344630722</v>
      </c>
      <c r="H18" s="14"/>
    </row>
    <row r="19" spans="1:8" x14ac:dyDescent="0.4">
      <c r="A19" s="108" t="s">
        <v>15</v>
      </c>
      <c r="B19" s="12"/>
      <c r="C19" s="13"/>
      <c r="D19" s="52"/>
      <c r="E19" s="78"/>
      <c r="F19" s="78"/>
      <c r="G19" s="94"/>
      <c r="H19" s="14"/>
    </row>
    <row r="20" spans="1:8" x14ac:dyDescent="0.4">
      <c r="A20" s="108" t="s">
        <v>102</v>
      </c>
      <c r="B20" s="12"/>
      <c r="C20" s="13"/>
      <c r="D20" s="52"/>
      <c r="E20" s="78"/>
      <c r="F20" s="78"/>
      <c r="G20" s="94"/>
      <c r="H20" s="14"/>
    </row>
    <row r="21" spans="1:8" x14ac:dyDescent="0.4">
      <c r="A21" s="108" t="s">
        <v>155</v>
      </c>
      <c r="B21" s="12"/>
      <c r="C21" s="13"/>
      <c r="D21" s="52"/>
      <c r="E21" s="78"/>
      <c r="F21" s="78"/>
      <c r="G21" s="94"/>
      <c r="H21" s="14"/>
    </row>
    <row r="22" spans="1:8" x14ac:dyDescent="0.4">
      <c r="A22" s="108" t="s">
        <v>143</v>
      </c>
      <c r="B22" s="12"/>
      <c r="C22" s="13"/>
      <c r="D22" s="52"/>
      <c r="E22" s="78"/>
      <c r="F22" s="78"/>
      <c r="G22" s="94"/>
      <c r="H22" s="14"/>
    </row>
    <row r="23" spans="1:8" x14ac:dyDescent="0.4">
      <c r="A23" s="108" t="s">
        <v>108</v>
      </c>
      <c r="B23" s="12"/>
      <c r="C23" s="13"/>
      <c r="D23" s="52">
        <v>8</v>
      </c>
      <c r="E23" s="78">
        <v>947690</v>
      </c>
      <c r="F23" s="78">
        <v>230805.5</v>
      </c>
      <c r="G23" s="94">
        <f>F23/E23</f>
        <v>0.24354535765915014</v>
      </c>
      <c r="H23" s="14"/>
    </row>
    <row r="24" spans="1:8" x14ac:dyDescent="0.4">
      <c r="A24" s="108" t="s">
        <v>138</v>
      </c>
      <c r="B24" s="12"/>
      <c r="C24" s="13"/>
      <c r="D24" s="52">
        <v>1</v>
      </c>
      <c r="E24" s="78">
        <v>37866</v>
      </c>
      <c r="F24" s="78">
        <v>-3475</v>
      </c>
      <c r="G24" s="94">
        <f>F24/E24</f>
        <v>-9.1770981883483871E-2</v>
      </c>
      <c r="H24" s="14"/>
    </row>
    <row r="25" spans="1:8" x14ac:dyDescent="0.4">
      <c r="A25" s="109" t="s">
        <v>20</v>
      </c>
      <c r="B25" s="12"/>
      <c r="C25" s="13"/>
      <c r="D25" s="52">
        <v>2</v>
      </c>
      <c r="E25" s="78">
        <v>183222</v>
      </c>
      <c r="F25" s="78">
        <v>39601</v>
      </c>
      <c r="G25" s="94">
        <f>F25/E25</f>
        <v>0.21613670847387323</v>
      </c>
      <c r="H25" s="14"/>
    </row>
    <row r="26" spans="1:8" x14ac:dyDescent="0.4">
      <c r="A26" s="109" t="s">
        <v>21</v>
      </c>
      <c r="B26" s="12"/>
      <c r="C26" s="13"/>
      <c r="D26" s="52"/>
      <c r="E26" s="78"/>
      <c r="F26" s="78"/>
      <c r="G26" s="94"/>
      <c r="H26" s="14"/>
    </row>
    <row r="27" spans="1:8" x14ac:dyDescent="0.4">
      <c r="A27" s="110" t="s">
        <v>23</v>
      </c>
      <c r="B27" s="12"/>
      <c r="C27" s="13"/>
      <c r="D27" s="52"/>
      <c r="E27" s="78"/>
      <c r="F27" s="78"/>
      <c r="G27" s="94"/>
      <c r="H27" s="14"/>
    </row>
    <row r="28" spans="1:8" x14ac:dyDescent="0.4">
      <c r="A28" s="110" t="s">
        <v>145</v>
      </c>
      <c r="B28" s="12"/>
      <c r="C28" s="13"/>
      <c r="D28" s="52"/>
      <c r="E28" s="78"/>
      <c r="F28" s="78"/>
      <c r="G28" s="94"/>
      <c r="H28" s="14"/>
    </row>
    <row r="29" spans="1:8" x14ac:dyDescent="0.4">
      <c r="A29" s="110" t="s">
        <v>133</v>
      </c>
      <c r="B29" s="12"/>
      <c r="C29" s="13"/>
      <c r="D29" s="52"/>
      <c r="E29" s="78"/>
      <c r="F29" s="78"/>
      <c r="G29" s="94"/>
      <c r="H29" s="14"/>
    </row>
    <row r="30" spans="1:8" x14ac:dyDescent="0.4">
      <c r="A30" s="110" t="s">
        <v>66</v>
      </c>
      <c r="B30" s="12"/>
      <c r="C30" s="13"/>
      <c r="D30" s="52"/>
      <c r="E30" s="78"/>
      <c r="F30" s="78"/>
      <c r="G30" s="94"/>
      <c r="H30" s="14"/>
    </row>
    <row r="31" spans="1:8" x14ac:dyDescent="0.4">
      <c r="A31" s="110" t="s">
        <v>144</v>
      </c>
      <c r="B31" s="12"/>
      <c r="C31" s="13"/>
      <c r="D31" s="52"/>
      <c r="E31" s="78"/>
      <c r="F31" s="78"/>
      <c r="G31" s="94"/>
      <c r="H31" s="14"/>
    </row>
    <row r="32" spans="1:8" x14ac:dyDescent="0.4">
      <c r="A32" s="110" t="s">
        <v>53</v>
      </c>
      <c r="B32" s="12"/>
      <c r="C32" s="13"/>
      <c r="D32" s="52"/>
      <c r="E32" s="78"/>
      <c r="F32" s="78"/>
      <c r="G32" s="94"/>
      <c r="H32" s="14"/>
    </row>
    <row r="33" spans="1:8" x14ac:dyDescent="0.4">
      <c r="A33" s="110" t="s">
        <v>151</v>
      </c>
      <c r="B33" s="12"/>
      <c r="C33" s="13"/>
      <c r="D33" s="52"/>
      <c r="E33" s="78"/>
      <c r="F33" s="78"/>
      <c r="G33" s="94"/>
      <c r="H33" s="14"/>
    </row>
    <row r="34" spans="1:8" x14ac:dyDescent="0.4">
      <c r="A34" s="110" t="s">
        <v>95</v>
      </c>
      <c r="B34" s="12"/>
      <c r="C34" s="13"/>
      <c r="D34" s="52"/>
      <c r="E34" s="78"/>
      <c r="F34" s="78"/>
      <c r="G34" s="94"/>
      <c r="H34" s="14"/>
    </row>
    <row r="35" spans="1:8" x14ac:dyDescent="0.4">
      <c r="A35" s="15" t="s">
        <v>28</v>
      </c>
      <c r="B35" s="12"/>
      <c r="C35" s="13"/>
      <c r="D35" s="53"/>
      <c r="E35" s="77"/>
      <c r="F35" s="78"/>
      <c r="G35" s="95"/>
      <c r="H35" s="14"/>
    </row>
    <row r="36" spans="1:8" x14ac:dyDescent="0.4">
      <c r="A36" s="15" t="s">
        <v>44</v>
      </c>
      <c r="B36" s="12"/>
      <c r="C36" s="13"/>
      <c r="D36" s="53"/>
      <c r="E36" s="77"/>
      <c r="F36" s="78"/>
      <c r="G36" s="95"/>
      <c r="H36" s="14"/>
    </row>
    <row r="37" spans="1:8" x14ac:dyDescent="0.4">
      <c r="A37" s="15" t="s">
        <v>30</v>
      </c>
      <c r="B37" s="12"/>
      <c r="C37" s="13"/>
      <c r="D37" s="53"/>
      <c r="E37" s="96"/>
      <c r="F37" s="97"/>
      <c r="G37" s="95"/>
      <c r="H37" s="14"/>
    </row>
    <row r="38" spans="1:8" x14ac:dyDescent="0.4">
      <c r="A38" s="16"/>
      <c r="B38" s="17"/>
      <c r="C38" s="13"/>
      <c r="D38" s="53"/>
      <c r="E38" s="88"/>
      <c r="F38" s="88"/>
      <c r="G38" s="95"/>
      <c r="H38" s="14"/>
    </row>
    <row r="39" spans="1:8" x14ac:dyDescent="0.4">
      <c r="A39" s="18" t="s">
        <v>31</v>
      </c>
      <c r="B39" s="19"/>
      <c r="C39" s="2"/>
      <c r="D39" s="54">
        <f>SUM(D9:D38)</f>
        <v>23</v>
      </c>
      <c r="E39" s="89">
        <f>SUM(E9:E38)</f>
        <v>3460423</v>
      </c>
      <c r="F39" s="89">
        <f>SUM(F9:F38)</f>
        <v>651690.5</v>
      </c>
      <c r="G39" s="98">
        <f>F39/E39</f>
        <v>0.18832683171970593</v>
      </c>
      <c r="H39" s="14"/>
    </row>
    <row r="40" spans="1:8" x14ac:dyDescent="0.4">
      <c r="A40" s="20"/>
      <c r="B40" s="20"/>
      <c r="C40" s="20"/>
      <c r="D40" s="84"/>
      <c r="E40" s="85"/>
      <c r="F40" s="55"/>
      <c r="G40" s="55"/>
      <c r="H40" s="2"/>
    </row>
    <row r="41" spans="1:8" ht="17.649999999999999" x14ac:dyDescent="0.5">
      <c r="A41" s="21" t="s">
        <v>32</v>
      </c>
      <c r="B41" s="22"/>
      <c r="C41" s="22"/>
      <c r="D41" s="10"/>
      <c r="E41" s="86"/>
      <c r="F41" s="56"/>
      <c r="G41" s="56"/>
      <c r="H41" s="2"/>
    </row>
    <row r="42" spans="1:8" x14ac:dyDescent="0.4">
      <c r="A42" s="23"/>
      <c r="B42" s="23"/>
      <c r="C42" s="23"/>
      <c r="D42" s="87"/>
      <c r="E42" s="10" t="s">
        <v>122</v>
      </c>
      <c r="F42" s="10" t="s">
        <v>122</v>
      </c>
      <c r="G42" s="10" t="s">
        <v>5</v>
      </c>
      <c r="H42" s="2"/>
    </row>
    <row r="43" spans="1:8" x14ac:dyDescent="0.4">
      <c r="A43" s="23"/>
      <c r="B43" s="23"/>
      <c r="C43" s="23"/>
      <c r="D43" s="87" t="s">
        <v>6</v>
      </c>
      <c r="E43" s="57" t="s">
        <v>123</v>
      </c>
      <c r="F43" s="56" t="s">
        <v>8</v>
      </c>
      <c r="G43" s="56" t="s">
        <v>124</v>
      </c>
      <c r="H43" s="2"/>
    </row>
    <row r="44" spans="1:8" x14ac:dyDescent="0.4">
      <c r="A44" s="24" t="s">
        <v>33</v>
      </c>
      <c r="B44" s="25"/>
      <c r="C44" s="13"/>
      <c r="D44" s="52">
        <v>19</v>
      </c>
      <c r="E44" s="78">
        <v>2302352.46</v>
      </c>
      <c r="F44" s="78">
        <v>155796.25</v>
      </c>
      <c r="G44" s="94">
        <f>1-(+F44/E44)</f>
        <v>0.93233171171367912</v>
      </c>
      <c r="H44" s="14"/>
    </row>
    <row r="45" spans="1:8" x14ac:dyDescent="0.4">
      <c r="A45" s="24" t="s">
        <v>34</v>
      </c>
      <c r="B45" s="25"/>
      <c r="C45" s="13"/>
      <c r="D45" s="52"/>
      <c r="E45" s="78"/>
      <c r="F45" s="78"/>
      <c r="G45" s="94"/>
      <c r="H45" s="14"/>
    </row>
    <row r="46" spans="1:8" x14ac:dyDescent="0.4">
      <c r="A46" s="24" t="s">
        <v>35</v>
      </c>
      <c r="B46" s="25"/>
      <c r="C46" s="13"/>
      <c r="D46" s="52">
        <v>32</v>
      </c>
      <c r="E46" s="78">
        <v>1052996.5</v>
      </c>
      <c r="F46" s="78">
        <v>87812.01</v>
      </c>
      <c r="G46" s="94">
        <f>1-(+F46/E46)</f>
        <v>0.91660750059473128</v>
      </c>
      <c r="H46" s="14"/>
    </row>
    <row r="47" spans="1:8" x14ac:dyDescent="0.4">
      <c r="A47" s="24" t="s">
        <v>36</v>
      </c>
      <c r="B47" s="25"/>
      <c r="C47" s="13"/>
      <c r="D47" s="52">
        <v>7</v>
      </c>
      <c r="E47" s="78">
        <v>1953836</v>
      </c>
      <c r="F47" s="78">
        <v>74279.87</v>
      </c>
      <c r="G47" s="94"/>
      <c r="H47" s="14"/>
    </row>
    <row r="48" spans="1:8" x14ac:dyDescent="0.4">
      <c r="A48" s="24" t="s">
        <v>37</v>
      </c>
      <c r="B48" s="25"/>
      <c r="C48" s="13"/>
      <c r="D48" s="52">
        <v>26</v>
      </c>
      <c r="E48" s="78">
        <v>3259400</v>
      </c>
      <c r="F48" s="78">
        <v>201414.8</v>
      </c>
      <c r="G48" s="94">
        <f>1-(+F48/E48)</f>
        <v>0.93820494569552682</v>
      </c>
      <c r="H48" s="14"/>
    </row>
    <row r="49" spans="1:8" x14ac:dyDescent="0.4">
      <c r="A49" s="24" t="s">
        <v>38</v>
      </c>
      <c r="B49" s="25"/>
      <c r="C49" s="13"/>
      <c r="D49" s="52"/>
      <c r="E49" s="78"/>
      <c r="F49" s="78"/>
      <c r="G49" s="94"/>
      <c r="H49" s="14"/>
    </row>
    <row r="50" spans="1:8" x14ac:dyDescent="0.4">
      <c r="A50" s="24" t="s">
        <v>39</v>
      </c>
      <c r="B50" s="25"/>
      <c r="C50" s="13"/>
      <c r="D50" s="52">
        <v>7</v>
      </c>
      <c r="E50" s="78">
        <v>530550</v>
      </c>
      <c r="F50" s="78">
        <v>48909.01</v>
      </c>
      <c r="G50" s="94">
        <f>1-(+F50/E50)</f>
        <v>0.90781451324097628</v>
      </c>
      <c r="H50" s="14"/>
    </row>
    <row r="51" spans="1:8" x14ac:dyDescent="0.4">
      <c r="A51" s="24" t="s">
        <v>40</v>
      </c>
      <c r="B51" s="25"/>
      <c r="C51" s="13"/>
      <c r="D51" s="52"/>
      <c r="E51" s="78"/>
      <c r="F51" s="78"/>
      <c r="G51" s="94"/>
      <c r="H51" s="14"/>
    </row>
    <row r="52" spans="1:8" x14ac:dyDescent="0.4">
      <c r="A52" s="24" t="s">
        <v>41</v>
      </c>
      <c r="B52" s="25"/>
      <c r="C52" s="13"/>
      <c r="D52" s="52"/>
      <c r="E52" s="78"/>
      <c r="F52" s="78"/>
      <c r="G52" s="94"/>
      <c r="H52" s="14"/>
    </row>
    <row r="53" spans="1:8" x14ac:dyDescent="0.4">
      <c r="A53" s="26" t="s">
        <v>59</v>
      </c>
      <c r="B53" s="27"/>
      <c r="C53" s="13"/>
      <c r="D53" s="52"/>
      <c r="E53" s="78"/>
      <c r="F53" s="78"/>
      <c r="G53" s="94"/>
      <c r="H53" s="14"/>
    </row>
    <row r="54" spans="1:8" x14ac:dyDescent="0.4">
      <c r="A54" s="24" t="s">
        <v>60</v>
      </c>
      <c r="B54" s="27"/>
      <c r="C54" s="13"/>
      <c r="D54" s="52">
        <v>401</v>
      </c>
      <c r="E54" s="78">
        <v>24960158.719999999</v>
      </c>
      <c r="F54" s="78">
        <v>2929823.63</v>
      </c>
      <c r="G54" s="94">
        <f>1-(+F54/E54)</f>
        <v>0.88261999200940977</v>
      </c>
      <c r="H54" s="14"/>
    </row>
    <row r="55" spans="1:8" x14ac:dyDescent="0.4">
      <c r="A55" s="24" t="s">
        <v>61</v>
      </c>
      <c r="B55" s="27"/>
      <c r="C55" s="13"/>
      <c r="D55" s="52"/>
      <c r="E55" s="78"/>
      <c r="F55" s="78"/>
      <c r="G55" s="94"/>
      <c r="H55" s="14"/>
    </row>
    <row r="56" spans="1:8" x14ac:dyDescent="0.4">
      <c r="A56" s="51" t="s">
        <v>117</v>
      </c>
      <c r="B56" s="27"/>
      <c r="C56" s="13"/>
      <c r="D56" s="52">
        <v>371</v>
      </c>
      <c r="E56" s="78">
        <v>55747652.219999999</v>
      </c>
      <c r="F56" s="78">
        <v>6025908.5800000001</v>
      </c>
      <c r="G56" s="94">
        <f>1-(+F56/E56)</f>
        <v>0.89190740165667193</v>
      </c>
      <c r="H56" s="14"/>
    </row>
    <row r="57" spans="1:8" x14ac:dyDescent="0.4">
      <c r="A57" s="15" t="s">
        <v>42</v>
      </c>
      <c r="B57" s="27"/>
      <c r="C57" s="13"/>
      <c r="D57" s="53"/>
      <c r="E57" s="81"/>
      <c r="F57" s="78"/>
      <c r="G57" s="95"/>
      <c r="H57" s="14"/>
    </row>
    <row r="58" spans="1:8" x14ac:dyDescent="0.4">
      <c r="A58" s="15" t="s">
        <v>43</v>
      </c>
      <c r="B58" s="25"/>
      <c r="C58" s="13"/>
      <c r="D58" s="53"/>
      <c r="E58" s="81"/>
      <c r="F58" s="78"/>
      <c r="G58" s="95"/>
      <c r="H58" s="14"/>
    </row>
    <row r="59" spans="1:8" x14ac:dyDescent="0.4">
      <c r="A59" s="15" t="s">
        <v>44</v>
      </c>
      <c r="B59" s="25"/>
      <c r="C59" s="13"/>
      <c r="D59" s="53"/>
      <c r="E59" s="77"/>
      <c r="F59" s="78"/>
      <c r="G59" s="95"/>
      <c r="H59" s="14"/>
    </row>
    <row r="60" spans="1:8" x14ac:dyDescent="0.4">
      <c r="A60" s="15" t="s">
        <v>30</v>
      </c>
      <c r="B60" s="25"/>
      <c r="C60" s="13"/>
      <c r="D60" s="53"/>
      <c r="E60" s="77"/>
      <c r="F60" s="78"/>
      <c r="G60" s="95"/>
      <c r="H60" s="14"/>
    </row>
    <row r="61" spans="1:8" x14ac:dyDescent="0.4">
      <c r="A61" s="29"/>
      <c r="B61" s="17"/>
      <c r="C61" s="13"/>
      <c r="D61" s="53"/>
      <c r="E61" s="88"/>
      <c r="F61" s="88"/>
      <c r="G61" s="95"/>
      <c r="H61" s="14"/>
    </row>
    <row r="62" spans="1:8" x14ac:dyDescent="0.4">
      <c r="A62" s="19" t="s">
        <v>45</v>
      </c>
      <c r="B62" s="19"/>
      <c r="C62" s="2"/>
      <c r="D62" s="54">
        <f>SUM(D44:D58)</f>
        <v>863</v>
      </c>
      <c r="E62" s="89">
        <f>SUM(E44:E61)</f>
        <v>89806945.900000006</v>
      </c>
      <c r="F62" s="89">
        <f>SUM(F44:F61)</f>
        <v>9523944.1500000004</v>
      </c>
      <c r="G62" s="98">
        <f>1-(+F62/E62)</f>
        <v>0.89395091822179429</v>
      </c>
      <c r="H62" s="2"/>
    </row>
    <row r="63" spans="1:8" x14ac:dyDescent="0.4">
      <c r="A63" s="30"/>
      <c r="B63" s="30"/>
      <c r="C63" s="30"/>
      <c r="D63" s="90"/>
      <c r="E63" s="91"/>
      <c r="F63" s="92"/>
      <c r="G63" s="92"/>
      <c r="H63" s="2"/>
    </row>
    <row r="64" spans="1:8" ht="17.25" x14ac:dyDescent="0.45">
      <c r="A64" s="31" t="s">
        <v>46</v>
      </c>
      <c r="B64" s="32"/>
      <c r="C64" s="32"/>
      <c r="D64" s="32"/>
      <c r="E64" s="32"/>
      <c r="F64" s="33">
        <f>F62+F39</f>
        <v>10175634.65</v>
      </c>
      <c r="G64" s="32"/>
      <c r="H64" s="2"/>
    </row>
    <row r="65" spans="1:8" ht="17.25" x14ac:dyDescent="0.45">
      <c r="A65" s="31"/>
      <c r="B65" s="32"/>
      <c r="C65" s="32"/>
      <c r="D65" s="32"/>
      <c r="E65" s="32"/>
      <c r="F65" s="33"/>
      <c r="G65" s="32"/>
      <c r="H65" s="2"/>
    </row>
    <row r="66" spans="1:8" x14ac:dyDescent="0.4">
      <c r="A66" s="3" t="s">
        <v>47</v>
      </c>
      <c r="B66" s="20"/>
      <c r="C66" s="20"/>
      <c r="D66" s="20"/>
      <c r="E66" s="20"/>
      <c r="F66" s="34"/>
      <c r="G66" s="20"/>
      <c r="H66" s="2"/>
    </row>
    <row r="67" spans="1:8" x14ac:dyDescent="0.4">
      <c r="A67" s="3" t="s">
        <v>48</v>
      </c>
      <c r="B67" s="20"/>
      <c r="C67" s="20"/>
      <c r="D67" s="20"/>
      <c r="E67" s="20"/>
      <c r="F67" s="34"/>
      <c r="G67" s="20"/>
      <c r="H67" s="2"/>
    </row>
    <row r="68" spans="1:8" x14ac:dyDescent="0.4">
      <c r="A68" s="3" t="s">
        <v>49</v>
      </c>
      <c r="B68" s="20"/>
      <c r="C68" s="20"/>
      <c r="D68" s="20"/>
      <c r="E68" s="20"/>
      <c r="F68" s="34"/>
      <c r="G68" s="20"/>
      <c r="H68" s="2"/>
    </row>
    <row r="69" spans="1:8" x14ac:dyDescent="0.4">
      <c r="A69" s="3"/>
      <c r="B69" s="20"/>
      <c r="C69" s="20"/>
      <c r="D69" s="20"/>
      <c r="E69" s="20"/>
      <c r="F69" s="34"/>
      <c r="G69" s="20"/>
      <c r="H69" s="2"/>
    </row>
    <row r="70" spans="1:8" ht="17.25" x14ac:dyDescent="0.45">
      <c r="A70" s="35" t="s">
        <v>50</v>
      </c>
      <c r="B70" s="32"/>
      <c r="C70" s="32"/>
      <c r="D70" s="32"/>
      <c r="E70" s="32"/>
      <c r="F70" s="33"/>
      <c r="G70" s="32"/>
      <c r="H70" s="2"/>
    </row>
    <row r="71" spans="1:8" ht="17.649999999999999" x14ac:dyDescent="0.5">
      <c r="A71" s="36"/>
      <c r="B71" s="32"/>
      <c r="C71" s="32"/>
      <c r="D71" s="32"/>
      <c r="E71" s="33"/>
      <c r="F71" s="2"/>
      <c r="G71" s="2"/>
      <c r="H71" s="2"/>
    </row>
    <row r="72" spans="1:8" ht="17.25" x14ac:dyDescent="0.45">
      <c r="A72" s="31"/>
      <c r="B72" s="32"/>
      <c r="C72" s="32"/>
      <c r="D72" s="32"/>
      <c r="E72" s="33"/>
      <c r="F72" s="2"/>
      <c r="G72" s="2"/>
      <c r="H72" s="2"/>
    </row>
    <row r="73" spans="1:8" ht="17.649999999999999" x14ac:dyDescent="0.5">
      <c r="A73" s="36"/>
      <c r="B73" s="32"/>
      <c r="C73" s="32"/>
      <c r="D73" s="32"/>
      <c r="E73" s="37"/>
      <c r="F73" s="2"/>
      <c r="G73" s="2"/>
      <c r="H73" s="2"/>
    </row>
    <row r="74" spans="1:8" ht="17.649999999999999" x14ac:dyDescent="0.5">
      <c r="A74" s="36"/>
      <c r="B74" s="32"/>
      <c r="C74" s="32"/>
      <c r="D74" s="32"/>
      <c r="E74" s="38"/>
      <c r="F74" s="2"/>
      <c r="G74" s="2"/>
      <c r="H74" s="2"/>
    </row>
    <row r="75" spans="1:8" ht="17.649999999999999" x14ac:dyDescent="0.5">
      <c r="A75" s="36"/>
      <c r="B75" s="32"/>
      <c r="C75" s="32"/>
      <c r="D75" s="32"/>
      <c r="E75" s="39"/>
      <c r="F75" s="2"/>
      <c r="G75" s="2"/>
      <c r="H75" s="2"/>
    </row>
    <row r="76" spans="1:8" ht="17.649999999999999" x14ac:dyDescent="0.5">
      <c r="A76" s="36"/>
      <c r="B76" s="32"/>
      <c r="C76" s="32"/>
      <c r="D76" s="32"/>
      <c r="E76" s="33"/>
      <c r="F76" s="2"/>
      <c r="G76" s="2"/>
      <c r="H76" s="2"/>
    </row>
    <row r="77" spans="1:8" ht="17.649999999999999" x14ac:dyDescent="0.5">
      <c r="A77" s="36"/>
      <c r="B77" s="32"/>
      <c r="C77" s="32"/>
      <c r="D77" s="32"/>
      <c r="E77" s="33"/>
      <c r="F77" s="2"/>
      <c r="G77" s="2"/>
      <c r="H77" s="2"/>
    </row>
    <row r="78" spans="1:8" ht="17.649999999999999" x14ac:dyDescent="0.5">
      <c r="A78" s="36"/>
      <c r="B78" s="32"/>
      <c r="C78" s="32"/>
      <c r="D78" s="32"/>
      <c r="E78" s="37"/>
      <c r="F78" s="2"/>
      <c r="G78" s="2"/>
      <c r="H78" s="2"/>
    </row>
    <row r="79" spans="1:8" ht="17.649999999999999" x14ac:dyDescent="0.5">
      <c r="A79" s="36"/>
      <c r="B79" s="32"/>
      <c r="C79" s="32"/>
      <c r="D79" s="32"/>
      <c r="E79" s="38"/>
      <c r="F79" s="2"/>
      <c r="G79" s="2"/>
      <c r="H79" s="2"/>
    </row>
    <row r="80" spans="1:8" ht="17.649999999999999" x14ac:dyDescent="0.5">
      <c r="A80" s="36"/>
      <c r="B80" s="32"/>
      <c r="C80" s="32"/>
      <c r="D80" s="32"/>
      <c r="E80" s="38"/>
      <c r="F80" s="2"/>
      <c r="G80" s="2"/>
      <c r="H80" s="2"/>
    </row>
    <row r="81" spans="1:8" ht="17.649999999999999" x14ac:dyDescent="0.5">
      <c r="A81" s="36"/>
      <c r="B81" s="32"/>
      <c r="C81" s="32"/>
      <c r="D81" s="32"/>
      <c r="E81" s="38"/>
      <c r="F81" s="2"/>
      <c r="G81" s="2"/>
      <c r="H81" s="2"/>
    </row>
    <row r="82" spans="1:8" ht="17.649999999999999" x14ac:dyDescent="0.5">
      <c r="A82" s="36"/>
      <c r="B82" s="32"/>
      <c r="C82" s="32"/>
      <c r="D82" s="32"/>
      <c r="E82" s="40"/>
      <c r="F82" s="2"/>
      <c r="G82" s="2"/>
      <c r="H82" s="2"/>
    </row>
    <row r="83" spans="1:8" ht="17.649999999999999" x14ac:dyDescent="0.5">
      <c r="A83" s="36"/>
      <c r="B83" s="32"/>
      <c r="C83" s="32"/>
      <c r="D83" s="32"/>
      <c r="E83" s="32"/>
      <c r="F83" s="2"/>
      <c r="G83" s="2"/>
      <c r="H83" s="2"/>
    </row>
    <row r="84" spans="1:8" x14ac:dyDescent="0.4">
      <c r="A84" s="41"/>
      <c r="B84" s="2"/>
      <c r="C84" s="2"/>
      <c r="D84" s="2"/>
      <c r="E84" s="2"/>
      <c r="F84" s="2"/>
      <c r="G84" s="2"/>
      <c r="H84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1E70B-0207-4FB3-BBB3-35E8D63DA6FA}">
  <sheetPr>
    <pageSetUpPr autoPageBreaks="0"/>
  </sheetPr>
  <dimension ref="A1:H83"/>
  <sheetViews>
    <sheetView showOutlineSymbols="0" zoomScale="87" workbookViewId="0">
      <selection activeCell="D9" sqref="D9"/>
    </sheetView>
  </sheetViews>
  <sheetFormatPr defaultRowHeight="15" x14ac:dyDescent="0.4"/>
  <cols>
    <col min="1" max="1" width="9.6640625" customWidth="1"/>
    <col min="2" max="2" width="15.6640625" customWidth="1"/>
    <col min="3" max="3" width="3.6640625" customWidth="1"/>
    <col min="4" max="4" width="7.6640625" customWidth="1"/>
    <col min="5" max="5" width="15.88671875" customWidth="1"/>
    <col min="6" max="6" width="14.6640625" customWidth="1"/>
    <col min="7" max="7" width="11.6640625" customWidth="1"/>
  </cols>
  <sheetData>
    <row r="1" spans="1:8" ht="22.5" x14ac:dyDescent="0.6">
      <c r="A1" s="1" t="s">
        <v>0</v>
      </c>
      <c r="B1" s="2"/>
      <c r="C1" s="2"/>
      <c r="D1" s="2"/>
      <c r="E1" s="2"/>
      <c r="F1" s="2"/>
      <c r="G1" s="2"/>
      <c r="H1" s="2"/>
    </row>
    <row r="2" spans="1:8" ht="22.5" x14ac:dyDescent="0.6">
      <c r="A2" s="1" t="s">
        <v>1</v>
      </c>
      <c r="B2" s="2"/>
      <c r="C2" s="2"/>
      <c r="D2" s="2"/>
      <c r="E2" s="2"/>
      <c r="F2" s="2"/>
      <c r="G2" s="2"/>
      <c r="H2" s="2"/>
    </row>
    <row r="3" spans="1:8" ht="22.5" x14ac:dyDescent="0.6">
      <c r="A3" s="1" t="str">
        <f>ARG!$A$3</f>
        <v>MONTH ENDED:  SEPTEMBER 2025</v>
      </c>
      <c r="B3" s="2"/>
      <c r="C3" s="2"/>
      <c r="D3" s="2"/>
      <c r="E3" s="2"/>
      <c r="F3" s="2"/>
      <c r="G3" s="2"/>
      <c r="H3" s="2"/>
    </row>
    <row r="4" spans="1:8" x14ac:dyDescent="0.4">
      <c r="A4" s="3"/>
      <c r="B4" s="3"/>
      <c r="C4" s="3"/>
      <c r="D4" s="3"/>
      <c r="E4" s="3"/>
      <c r="F4" s="4"/>
      <c r="G4" s="4"/>
      <c r="H4" s="2"/>
    </row>
    <row r="5" spans="1:8" ht="22.5" x14ac:dyDescent="0.6">
      <c r="A5" s="2"/>
      <c r="B5" s="3"/>
      <c r="C5" s="3"/>
      <c r="D5" s="5" t="s">
        <v>121</v>
      </c>
      <c r="E5" s="6"/>
      <c r="F5" s="7"/>
      <c r="G5" s="4"/>
      <c r="H5" s="2"/>
    </row>
    <row r="6" spans="1:8" x14ac:dyDescent="0.4">
      <c r="A6" s="8" t="s">
        <v>3</v>
      </c>
      <c r="B6" s="3"/>
      <c r="C6" s="3"/>
      <c r="D6" s="3"/>
      <c r="E6" s="3"/>
      <c r="F6" s="4"/>
      <c r="G6" s="4"/>
      <c r="H6" s="2"/>
    </row>
    <row r="7" spans="1:8" x14ac:dyDescent="0.4">
      <c r="A7" s="9"/>
      <c r="B7" s="9"/>
      <c r="C7" s="9"/>
      <c r="D7" s="9"/>
      <c r="E7" s="10" t="s">
        <v>4</v>
      </c>
      <c r="F7" s="10" t="s">
        <v>4</v>
      </c>
      <c r="G7" s="11" t="s">
        <v>5</v>
      </c>
      <c r="H7" s="2"/>
    </row>
    <row r="8" spans="1:8" x14ac:dyDescent="0.4">
      <c r="A8" s="9"/>
      <c r="B8" s="9"/>
      <c r="C8" s="9"/>
      <c r="D8" s="10" t="s">
        <v>6</v>
      </c>
      <c r="E8" s="10" t="s">
        <v>7</v>
      </c>
      <c r="F8" s="11" t="s">
        <v>8</v>
      </c>
      <c r="G8" s="11" t="s">
        <v>9</v>
      </c>
      <c r="H8" s="2"/>
    </row>
    <row r="9" spans="1:8" x14ac:dyDescent="0.4">
      <c r="A9" s="108" t="s">
        <v>113</v>
      </c>
      <c r="B9" s="12"/>
      <c r="C9" s="13"/>
      <c r="D9" s="52"/>
      <c r="E9" s="77"/>
      <c r="F9" s="78"/>
      <c r="G9" s="94"/>
      <c r="H9" s="14"/>
    </row>
    <row r="10" spans="1:8" x14ac:dyDescent="0.4">
      <c r="A10" s="108" t="s">
        <v>11</v>
      </c>
      <c r="B10" s="12"/>
      <c r="C10" s="13"/>
      <c r="D10" s="52"/>
      <c r="E10" s="77"/>
      <c r="F10" s="78"/>
      <c r="G10" s="94"/>
      <c r="H10" s="14"/>
    </row>
    <row r="11" spans="1:8" x14ac:dyDescent="0.4">
      <c r="A11" s="108" t="s">
        <v>94</v>
      </c>
      <c r="B11" s="12"/>
      <c r="C11" s="13"/>
      <c r="D11" s="52">
        <v>4</v>
      </c>
      <c r="E11" s="77">
        <v>974420</v>
      </c>
      <c r="F11" s="78">
        <v>229149</v>
      </c>
      <c r="G11" s="94">
        <f t="shared" ref="G11:G22" si="0">F11/E11</f>
        <v>0.23516450811764947</v>
      </c>
      <c r="H11" s="14"/>
    </row>
    <row r="12" spans="1:8" x14ac:dyDescent="0.4">
      <c r="A12" s="108" t="s">
        <v>62</v>
      </c>
      <c r="B12" s="12"/>
      <c r="C12" s="13"/>
      <c r="D12" s="52"/>
      <c r="E12" s="77"/>
      <c r="F12" s="78"/>
      <c r="G12" s="94"/>
      <c r="H12" s="14"/>
    </row>
    <row r="13" spans="1:8" x14ac:dyDescent="0.4">
      <c r="A13" s="108" t="s">
        <v>63</v>
      </c>
      <c r="B13" s="12"/>
      <c r="C13" s="13"/>
      <c r="D13" s="52">
        <v>1</v>
      </c>
      <c r="E13" s="77">
        <v>12400</v>
      </c>
      <c r="F13" s="78">
        <v>5485</v>
      </c>
      <c r="G13" s="94">
        <f t="shared" si="0"/>
        <v>0.44233870967741934</v>
      </c>
      <c r="H13" s="14"/>
    </row>
    <row r="14" spans="1:8" x14ac:dyDescent="0.4">
      <c r="A14" s="108" t="s">
        <v>119</v>
      </c>
      <c r="B14" s="12"/>
      <c r="C14" s="13"/>
      <c r="D14" s="52">
        <v>2</v>
      </c>
      <c r="E14" s="77">
        <v>903256</v>
      </c>
      <c r="F14" s="78">
        <v>-46274</v>
      </c>
      <c r="G14" s="94">
        <f t="shared" si="0"/>
        <v>-5.1230216018493098E-2</v>
      </c>
      <c r="H14" s="14"/>
    </row>
    <row r="15" spans="1:8" x14ac:dyDescent="0.4">
      <c r="A15" s="108" t="s">
        <v>25</v>
      </c>
      <c r="B15" s="12"/>
      <c r="C15" s="13"/>
      <c r="D15" s="52">
        <v>1</v>
      </c>
      <c r="E15" s="77">
        <v>31580</v>
      </c>
      <c r="F15" s="78">
        <v>16380</v>
      </c>
      <c r="G15" s="94">
        <f t="shared" si="0"/>
        <v>0.5186827105763141</v>
      </c>
      <c r="H15" s="14"/>
    </row>
    <row r="16" spans="1:8" x14ac:dyDescent="0.4">
      <c r="A16" s="108" t="s">
        <v>103</v>
      </c>
      <c r="B16" s="12"/>
      <c r="C16" s="13"/>
      <c r="D16" s="52">
        <v>1</v>
      </c>
      <c r="E16" s="77">
        <v>243443</v>
      </c>
      <c r="F16" s="78">
        <v>111318</v>
      </c>
      <c r="G16" s="94">
        <f t="shared" si="0"/>
        <v>0.45726515036374016</v>
      </c>
      <c r="H16" s="14"/>
    </row>
    <row r="17" spans="1:8" x14ac:dyDescent="0.4">
      <c r="A17" s="108" t="s">
        <v>120</v>
      </c>
      <c r="B17" s="12"/>
      <c r="C17" s="13"/>
      <c r="D17" s="52"/>
      <c r="E17" s="77"/>
      <c r="F17" s="78"/>
      <c r="G17" s="94"/>
      <c r="H17" s="14"/>
    </row>
    <row r="18" spans="1:8" x14ac:dyDescent="0.4">
      <c r="A18" s="108" t="s">
        <v>14</v>
      </c>
      <c r="B18" s="12"/>
      <c r="C18" s="13"/>
      <c r="D18" s="52">
        <v>2</v>
      </c>
      <c r="E18" s="77">
        <v>114477</v>
      </c>
      <c r="F18" s="78">
        <v>51166.5</v>
      </c>
      <c r="G18" s="94">
        <f t="shared" si="0"/>
        <v>0.44695877774574805</v>
      </c>
      <c r="H18" s="14"/>
    </row>
    <row r="19" spans="1:8" x14ac:dyDescent="0.4">
      <c r="A19" s="108" t="s">
        <v>15</v>
      </c>
      <c r="B19" s="12"/>
      <c r="C19" s="13"/>
      <c r="D19" s="52">
        <v>2</v>
      </c>
      <c r="E19" s="77">
        <v>1130284</v>
      </c>
      <c r="F19" s="78">
        <v>420345</v>
      </c>
      <c r="G19" s="94">
        <f t="shared" si="0"/>
        <v>0.37189325868542772</v>
      </c>
      <c r="H19" s="14"/>
    </row>
    <row r="20" spans="1:8" x14ac:dyDescent="0.4">
      <c r="A20" s="108" t="s">
        <v>102</v>
      </c>
      <c r="B20" s="12"/>
      <c r="C20" s="13"/>
      <c r="D20" s="52">
        <v>1</v>
      </c>
      <c r="E20" s="77">
        <v>68035</v>
      </c>
      <c r="F20" s="78">
        <v>21173</v>
      </c>
      <c r="G20" s="94">
        <f t="shared" si="0"/>
        <v>0.31120746674505767</v>
      </c>
      <c r="H20" s="14"/>
    </row>
    <row r="21" spans="1:8" x14ac:dyDescent="0.4">
      <c r="A21" s="108" t="s">
        <v>155</v>
      </c>
      <c r="B21" s="12"/>
      <c r="C21" s="13"/>
      <c r="D21" s="52"/>
      <c r="E21" s="77"/>
      <c r="F21" s="78"/>
      <c r="G21" s="94"/>
      <c r="H21" s="14"/>
    </row>
    <row r="22" spans="1:8" x14ac:dyDescent="0.4">
      <c r="A22" s="108" t="s">
        <v>143</v>
      </c>
      <c r="B22" s="12"/>
      <c r="C22" s="13"/>
      <c r="D22" s="52">
        <v>14</v>
      </c>
      <c r="E22" s="77">
        <v>1856715</v>
      </c>
      <c r="F22" s="78">
        <v>343879.5</v>
      </c>
      <c r="G22" s="94">
        <f t="shared" si="0"/>
        <v>0.18520855381682164</v>
      </c>
      <c r="H22" s="14"/>
    </row>
    <row r="23" spans="1:8" x14ac:dyDescent="0.4">
      <c r="A23" s="108" t="s">
        <v>108</v>
      </c>
      <c r="B23" s="12"/>
      <c r="C23" s="13"/>
      <c r="D23" s="52">
        <v>2</v>
      </c>
      <c r="E23" s="77">
        <v>48820</v>
      </c>
      <c r="F23" s="78">
        <v>45262.5</v>
      </c>
      <c r="G23" s="94">
        <v>-1</v>
      </c>
      <c r="H23" s="14"/>
    </row>
    <row r="24" spans="1:8" x14ac:dyDescent="0.4">
      <c r="A24" s="108" t="s">
        <v>138</v>
      </c>
      <c r="B24" s="12"/>
      <c r="C24" s="13"/>
      <c r="D24" s="52"/>
      <c r="E24" s="77"/>
      <c r="F24" s="78"/>
      <c r="G24" s="94"/>
      <c r="H24" s="14"/>
    </row>
    <row r="25" spans="1:8" x14ac:dyDescent="0.4">
      <c r="A25" s="109" t="s">
        <v>20</v>
      </c>
      <c r="B25" s="12"/>
      <c r="C25" s="13"/>
      <c r="D25" s="52">
        <v>4</v>
      </c>
      <c r="E25" s="77">
        <v>751046</v>
      </c>
      <c r="F25" s="78">
        <v>187255</v>
      </c>
      <c r="G25" s="94">
        <f>F25/E25</f>
        <v>0.24932560721979746</v>
      </c>
      <c r="H25" s="14"/>
    </row>
    <row r="26" spans="1:8" x14ac:dyDescent="0.4">
      <c r="A26" s="109" t="s">
        <v>21</v>
      </c>
      <c r="B26" s="12"/>
      <c r="C26" s="13"/>
      <c r="D26" s="52"/>
      <c r="E26" s="77"/>
      <c r="F26" s="78"/>
      <c r="G26" s="94"/>
      <c r="H26" s="14"/>
    </row>
    <row r="27" spans="1:8" x14ac:dyDescent="0.4">
      <c r="A27" s="110" t="s">
        <v>23</v>
      </c>
      <c r="B27" s="12"/>
      <c r="C27" s="13"/>
      <c r="D27" s="52"/>
      <c r="E27" s="77"/>
      <c r="F27" s="78"/>
      <c r="G27" s="94"/>
      <c r="H27" s="14"/>
    </row>
    <row r="28" spans="1:8" x14ac:dyDescent="0.4">
      <c r="A28" s="110" t="s">
        <v>145</v>
      </c>
      <c r="B28" s="12"/>
      <c r="C28" s="13"/>
      <c r="D28" s="52">
        <v>2</v>
      </c>
      <c r="E28" s="77">
        <v>1889900</v>
      </c>
      <c r="F28" s="78">
        <v>186164</v>
      </c>
      <c r="G28" s="94">
        <f t="shared" ref="G28:G34" si="1">F28/E28</f>
        <v>9.8504682787449074E-2</v>
      </c>
      <c r="H28" s="14"/>
    </row>
    <row r="29" spans="1:8" x14ac:dyDescent="0.4">
      <c r="A29" s="110" t="s">
        <v>133</v>
      </c>
      <c r="B29" s="12"/>
      <c r="C29" s="13"/>
      <c r="D29" s="52">
        <v>1</v>
      </c>
      <c r="E29" s="77">
        <v>42395</v>
      </c>
      <c r="F29" s="78">
        <v>10439</v>
      </c>
      <c r="G29" s="94">
        <f t="shared" si="1"/>
        <v>0.24623186696544405</v>
      </c>
      <c r="H29" s="14"/>
    </row>
    <row r="30" spans="1:8" x14ac:dyDescent="0.4">
      <c r="A30" s="110" t="s">
        <v>66</v>
      </c>
      <c r="B30" s="12"/>
      <c r="C30" s="13"/>
      <c r="D30" s="52">
        <v>1</v>
      </c>
      <c r="E30" s="77">
        <v>53482</v>
      </c>
      <c r="F30" s="78">
        <v>16223</v>
      </c>
      <c r="G30" s="94">
        <f t="shared" si="1"/>
        <v>0.30333570173142366</v>
      </c>
      <c r="H30" s="14"/>
    </row>
    <row r="31" spans="1:8" x14ac:dyDescent="0.4">
      <c r="A31" s="110" t="s">
        <v>144</v>
      </c>
      <c r="B31" s="12"/>
      <c r="C31" s="13"/>
      <c r="D31" s="52">
        <v>2</v>
      </c>
      <c r="E31" s="77">
        <v>262147</v>
      </c>
      <c r="F31" s="78">
        <v>68686.5</v>
      </c>
      <c r="G31" s="94">
        <f t="shared" si="1"/>
        <v>0.26201520520929095</v>
      </c>
      <c r="H31" s="14"/>
    </row>
    <row r="32" spans="1:8" x14ac:dyDescent="0.4">
      <c r="A32" s="110" t="s">
        <v>53</v>
      </c>
      <c r="B32" s="12"/>
      <c r="C32" s="13"/>
      <c r="D32" s="52">
        <v>1</v>
      </c>
      <c r="E32" s="77">
        <v>125632</v>
      </c>
      <c r="F32" s="78">
        <v>63507</v>
      </c>
      <c r="G32" s="94">
        <f t="shared" si="1"/>
        <v>0.50550019103413146</v>
      </c>
      <c r="H32" s="14"/>
    </row>
    <row r="33" spans="1:8" x14ac:dyDescent="0.4">
      <c r="A33" s="110" t="s">
        <v>151</v>
      </c>
      <c r="B33" s="12"/>
      <c r="C33" s="13"/>
      <c r="D33" s="52">
        <v>2</v>
      </c>
      <c r="E33" s="77">
        <v>234460</v>
      </c>
      <c r="F33" s="78">
        <v>89571</v>
      </c>
      <c r="G33" s="94">
        <f t="shared" si="1"/>
        <v>0.38203105007250704</v>
      </c>
      <c r="H33" s="14"/>
    </row>
    <row r="34" spans="1:8" x14ac:dyDescent="0.4">
      <c r="A34" s="110" t="s">
        <v>95</v>
      </c>
      <c r="B34" s="12"/>
      <c r="C34" s="13"/>
      <c r="D34" s="52">
        <v>1</v>
      </c>
      <c r="E34" s="77">
        <v>487095</v>
      </c>
      <c r="F34" s="78">
        <v>37330</v>
      </c>
      <c r="G34" s="94">
        <f t="shared" si="1"/>
        <v>7.6638027489504101E-2</v>
      </c>
      <c r="H34" s="14"/>
    </row>
    <row r="35" spans="1:8" x14ac:dyDescent="0.4">
      <c r="A35" s="15" t="s">
        <v>28</v>
      </c>
      <c r="B35" s="12"/>
      <c r="C35" s="13"/>
      <c r="D35" s="53"/>
      <c r="E35" s="77"/>
      <c r="F35" s="78"/>
      <c r="G35" s="95"/>
      <c r="H35" s="14"/>
    </row>
    <row r="36" spans="1:8" x14ac:dyDescent="0.4">
      <c r="A36" s="15" t="s">
        <v>44</v>
      </c>
      <c r="B36" s="12"/>
      <c r="C36" s="13"/>
      <c r="D36" s="53"/>
      <c r="E36" s="77"/>
      <c r="F36" s="78"/>
      <c r="G36" s="95"/>
      <c r="H36" s="14"/>
    </row>
    <row r="37" spans="1:8" x14ac:dyDescent="0.4">
      <c r="A37" s="15" t="s">
        <v>30</v>
      </c>
      <c r="B37" s="12"/>
      <c r="C37" s="13"/>
      <c r="D37" s="53"/>
      <c r="E37" s="77"/>
      <c r="F37" s="78"/>
      <c r="G37" s="95"/>
      <c r="H37" s="14"/>
    </row>
    <row r="38" spans="1:8" x14ac:dyDescent="0.4">
      <c r="A38" s="16"/>
      <c r="B38" s="17"/>
      <c r="C38" s="13"/>
      <c r="D38" s="53"/>
      <c r="E38" s="88"/>
      <c r="F38" s="88"/>
      <c r="G38" s="95"/>
      <c r="H38" s="14"/>
    </row>
    <row r="39" spans="1:8" x14ac:dyDescent="0.4">
      <c r="A39" s="18" t="s">
        <v>31</v>
      </c>
      <c r="B39" s="19"/>
      <c r="C39" s="2"/>
      <c r="D39" s="54">
        <f>SUM(D9:D38)</f>
        <v>44</v>
      </c>
      <c r="E39" s="89">
        <f>SUM(E9:E38)</f>
        <v>9229587</v>
      </c>
      <c r="F39" s="89">
        <f>SUM(F9:F38)</f>
        <v>1857060</v>
      </c>
      <c r="G39" s="98">
        <f>F39/E39</f>
        <v>0.20120726962105673</v>
      </c>
      <c r="H39" s="14"/>
    </row>
    <row r="40" spans="1:8" x14ac:dyDescent="0.4">
      <c r="A40" s="20"/>
      <c r="B40" s="20"/>
      <c r="C40" s="20"/>
      <c r="D40" s="84"/>
      <c r="E40" s="85"/>
      <c r="F40" s="55"/>
      <c r="G40" s="55"/>
      <c r="H40" s="2"/>
    </row>
    <row r="41" spans="1:8" ht="17.649999999999999" x14ac:dyDescent="0.5">
      <c r="A41" s="21" t="s">
        <v>32</v>
      </c>
      <c r="B41" s="22"/>
      <c r="C41" s="22"/>
      <c r="D41" s="10"/>
      <c r="E41" s="86"/>
      <c r="F41" s="56"/>
      <c r="G41" s="56"/>
      <c r="H41" s="2"/>
    </row>
    <row r="42" spans="1:8" x14ac:dyDescent="0.4">
      <c r="A42" s="23"/>
      <c r="B42" s="23"/>
      <c r="C42" s="23"/>
      <c r="D42" s="87"/>
      <c r="E42" s="10" t="s">
        <v>122</v>
      </c>
      <c r="F42" s="10" t="s">
        <v>122</v>
      </c>
      <c r="G42" s="10" t="s">
        <v>5</v>
      </c>
      <c r="H42" s="2"/>
    </row>
    <row r="43" spans="1:8" x14ac:dyDescent="0.4">
      <c r="A43" s="23"/>
      <c r="B43" s="23"/>
      <c r="C43" s="23"/>
      <c r="D43" s="87" t="s">
        <v>6</v>
      </c>
      <c r="E43" s="57" t="s">
        <v>123</v>
      </c>
      <c r="F43" s="56" t="s">
        <v>8</v>
      </c>
      <c r="G43" s="56" t="s">
        <v>124</v>
      </c>
      <c r="H43" s="2"/>
    </row>
    <row r="44" spans="1:8" x14ac:dyDescent="0.4">
      <c r="A44" s="24" t="s">
        <v>33</v>
      </c>
      <c r="B44" s="25"/>
      <c r="C44" s="13"/>
      <c r="D44" s="52">
        <v>116</v>
      </c>
      <c r="E44" s="78">
        <v>14526166.460000001</v>
      </c>
      <c r="F44" s="78">
        <v>966288.78</v>
      </c>
      <c r="G44" s="94">
        <f>1-(+F44/E44)</f>
        <v>0.93347943639081776</v>
      </c>
      <c r="H44" s="14"/>
    </row>
    <row r="45" spans="1:8" x14ac:dyDescent="0.4">
      <c r="A45" s="24" t="s">
        <v>34</v>
      </c>
      <c r="B45" s="25"/>
      <c r="C45" s="13"/>
      <c r="D45" s="52">
        <v>17</v>
      </c>
      <c r="E45" s="78">
        <v>5752652.9800000004</v>
      </c>
      <c r="F45" s="78">
        <v>420682.63</v>
      </c>
      <c r="G45" s="94">
        <f t="shared" ref="G45:G53" si="2">1-(+F45/E45)</f>
        <v>0.92687154405757322</v>
      </c>
      <c r="H45" s="14"/>
    </row>
    <row r="46" spans="1:8" x14ac:dyDescent="0.4">
      <c r="A46" s="24" t="s">
        <v>35</v>
      </c>
      <c r="B46" s="25"/>
      <c r="C46" s="13"/>
      <c r="D46" s="52">
        <v>92</v>
      </c>
      <c r="E46" s="78">
        <v>4598303.25</v>
      </c>
      <c r="F46" s="78">
        <v>362509.83</v>
      </c>
      <c r="G46" s="94">
        <f t="shared" si="2"/>
        <v>0.92116443603409581</v>
      </c>
      <c r="H46" s="14"/>
    </row>
    <row r="47" spans="1:8" x14ac:dyDescent="0.4">
      <c r="A47" s="24" t="s">
        <v>36</v>
      </c>
      <c r="B47" s="25"/>
      <c r="C47" s="13"/>
      <c r="D47" s="52">
        <v>3</v>
      </c>
      <c r="E47" s="78">
        <v>668265.5</v>
      </c>
      <c r="F47" s="78">
        <v>12973.75</v>
      </c>
      <c r="G47" s="94"/>
      <c r="H47" s="14"/>
    </row>
    <row r="48" spans="1:8" x14ac:dyDescent="0.4">
      <c r="A48" s="24" t="s">
        <v>37</v>
      </c>
      <c r="B48" s="25"/>
      <c r="C48" s="13"/>
      <c r="D48" s="52">
        <v>102</v>
      </c>
      <c r="E48" s="78">
        <v>16939673.829999998</v>
      </c>
      <c r="F48" s="78">
        <v>1103274.5</v>
      </c>
      <c r="G48" s="94">
        <f t="shared" si="2"/>
        <v>0.93487038114948162</v>
      </c>
      <c r="H48" s="14"/>
    </row>
    <row r="49" spans="1:8" x14ac:dyDescent="0.4">
      <c r="A49" s="24" t="s">
        <v>38</v>
      </c>
      <c r="B49" s="25"/>
      <c r="C49" s="13"/>
      <c r="D49" s="52"/>
      <c r="E49" s="78"/>
      <c r="F49" s="78"/>
      <c r="G49" s="94"/>
      <c r="H49" s="14"/>
    </row>
    <row r="50" spans="1:8" x14ac:dyDescent="0.4">
      <c r="A50" s="24" t="s">
        <v>39</v>
      </c>
      <c r="B50" s="25"/>
      <c r="C50" s="13"/>
      <c r="D50" s="52">
        <v>13</v>
      </c>
      <c r="E50" s="78">
        <v>1146960</v>
      </c>
      <c r="F50" s="78">
        <v>121850.8</v>
      </c>
      <c r="G50" s="94">
        <f t="shared" si="2"/>
        <v>0.89376194461881842</v>
      </c>
      <c r="H50" s="14"/>
    </row>
    <row r="51" spans="1:8" x14ac:dyDescent="0.4">
      <c r="A51" s="24" t="s">
        <v>40</v>
      </c>
      <c r="B51" s="25"/>
      <c r="C51" s="13"/>
      <c r="D51" s="52">
        <v>1</v>
      </c>
      <c r="E51" s="78">
        <v>133760</v>
      </c>
      <c r="F51" s="78">
        <v>5030</v>
      </c>
      <c r="G51" s="94">
        <f t="shared" si="2"/>
        <v>0.96239533492822971</v>
      </c>
      <c r="H51" s="14"/>
    </row>
    <row r="52" spans="1:8" x14ac:dyDescent="0.4">
      <c r="A52" s="24" t="s">
        <v>41</v>
      </c>
      <c r="B52" s="25"/>
      <c r="C52" s="13"/>
      <c r="D52" s="52">
        <v>3</v>
      </c>
      <c r="E52" s="78">
        <v>200975</v>
      </c>
      <c r="F52" s="78">
        <v>11750</v>
      </c>
      <c r="G52" s="94">
        <f t="shared" si="2"/>
        <v>0.94153501679313345</v>
      </c>
      <c r="H52" s="14"/>
    </row>
    <row r="53" spans="1:8" x14ac:dyDescent="0.4">
      <c r="A53" s="26" t="s">
        <v>59</v>
      </c>
      <c r="B53" s="27"/>
      <c r="C53" s="13"/>
      <c r="D53" s="52">
        <v>2</v>
      </c>
      <c r="E53" s="78">
        <v>138800</v>
      </c>
      <c r="F53" s="78">
        <v>15700</v>
      </c>
      <c r="G53" s="94">
        <f t="shared" si="2"/>
        <v>0.88688760806916422</v>
      </c>
      <c r="H53" s="14"/>
    </row>
    <row r="54" spans="1:8" x14ac:dyDescent="0.4">
      <c r="A54" s="24" t="s">
        <v>60</v>
      </c>
      <c r="B54" s="27"/>
      <c r="C54" s="13"/>
      <c r="D54" s="52">
        <v>1172</v>
      </c>
      <c r="E54" s="78">
        <v>100324907.16</v>
      </c>
      <c r="F54" s="78">
        <v>10839097.25</v>
      </c>
      <c r="G54" s="94">
        <f>1-(+F54/E54)</f>
        <v>0.89196005701043302</v>
      </c>
      <c r="H54" s="14"/>
    </row>
    <row r="55" spans="1:8" x14ac:dyDescent="0.4">
      <c r="A55" s="24" t="s">
        <v>61</v>
      </c>
      <c r="B55" s="27"/>
      <c r="C55" s="13"/>
      <c r="D55" s="52">
        <v>21</v>
      </c>
      <c r="E55" s="78">
        <v>299564.77</v>
      </c>
      <c r="F55" s="78">
        <v>40588.65</v>
      </c>
      <c r="G55" s="94">
        <f>1-(+F55/E55)</f>
        <v>0.86450793262505465</v>
      </c>
      <c r="H55" s="14"/>
    </row>
    <row r="56" spans="1:8" x14ac:dyDescent="0.4">
      <c r="A56" s="51" t="s">
        <v>117</v>
      </c>
      <c r="B56" s="27"/>
      <c r="C56" s="13"/>
      <c r="D56" s="52"/>
      <c r="E56" s="78"/>
      <c r="F56" s="78"/>
      <c r="G56" s="94"/>
      <c r="H56" s="14"/>
    </row>
    <row r="57" spans="1:8" x14ac:dyDescent="0.4">
      <c r="A57" s="15" t="s">
        <v>42</v>
      </c>
      <c r="B57" s="27"/>
      <c r="C57" s="13"/>
      <c r="D57" s="53"/>
      <c r="E57" s="81"/>
      <c r="F57" s="78"/>
      <c r="G57" s="95"/>
      <c r="H57" s="14"/>
    </row>
    <row r="58" spans="1:8" x14ac:dyDescent="0.4">
      <c r="A58" s="15" t="s">
        <v>43</v>
      </c>
      <c r="B58" s="25"/>
      <c r="C58" s="13"/>
      <c r="D58" s="53"/>
      <c r="E58" s="81"/>
      <c r="F58" s="78"/>
      <c r="G58" s="95"/>
      <c r="H58" s="14"/>
    </row>
    <row r="59" spans="1:8" x14ac:dyDescent="0.4">
      <c r="A59" s="15" t="s">
        <v>44</v>
      </c>
      <c r="B59" s="25"/>
      <c r="C59" s="13"/>
      <c r="D59" s="53"/>
      <c r="E59" s="77"/>
      <c r="F59" s="78"/>
      <c r="G59" s="95"/>
      <c r="H59" s="14"/>
    </row>
    <row r="60" spans="1:8" x14ac:dyDescent="0.4">
      <c r="A60" s="15" t="s">
        <v>30</v>
      </c>
      <c r="B60" s="25"/>
      <c r="C60" s="13"/>
      <c r="D60" s="53"/>
      <c r="E60" s="77"/>
      <c r="F60" s="78"/>
      <c r="G60" s="95"/>
      <c r="H60" s="14"/>
    </row>
    <row r="61" spans="1:8" x14ac:dyDescent="0.4">
      <c r="A61" s="29"/>
      <c r="B61" s="17"/>
      <c r="C61" s="13"/>
      <c r="D61" s="53"/>
      <c r="E61" s="58"/>
      <c r="F61" s="88"/>
      <c r="G61" s="95"/>
      <c r="H61" s="14"/>
    </row>
    <row r="62" spans="1:8" x14ac:dyDescent="0.4">
      <c r="A62" s="19" t="s">
        <v>45</v>
      </c>
      <c r="B62" s="19"/>
      <c r="C62" s="2"/>
      <c r="D62" s="54">
        <f>SUM(D44:D58)</f>
        <v>1542</v>
      </c>
      <c r="E62" s="89">
        <f>SUM(E44:E61)</f>
        <v>144730028.95000002</v>
      </c>
      <c r="F62" s="89">
        <f>SUM(F44:F61)</f>
        <v>13899746.189999999</v>
      </c>
      <c r="G62" s="98">
        <f>1-(F62/E62)</f>
        <v>0.90396086913793161</v>
      </c>
      <c r="H62" s="14"/>
    </row>
    <row r="63" spans="1:8" x14ac:dyDescent="0.4">
      <c r="A63" s="30"/>
      <c r="B63" s="30"/>
      <c r="C63" s="30"/>
      <c r="D63" s="99"/>
      <c r="E63" s="91"/>
      <c r="F63" s="92"/>
      <c r="G63" s="92"/>
      <c r="H63" s="2"/>
    </row>
    <row r="64" spans="1:8" ht="17.25" x14ac:dyDescent="0.45">
      <c r="A64" s="31" t="s">
        <v>46</v>
      </c>
      <c r="B64" s="32"/>
      <c r="C64" s="32"/>
      <c r="D64" s="43"/>
      <c r="E64" s="32"/>
      <c r="F64" s="33">
        <f>F62+F39</f>
        <v>15756806.189999999</v>
      </c>
      <c r="G64" s="32"/>
      <c r="H64" s="2"/>
    </row>
    <row r="65" spans="1:8" ht="17.25" x14ac:dyDescent="0.45">
      <c r="A65" s="31"/>
      <c r="B65" s="32"/>
      <c r="C65" s="32"/>
      <c r="D65" s="60"/>
      <c r="E65" s="32"/>
      <c r="F65" s="33"/>
      <c r="G65" s="32"/>
      <c r="H65" s="2"/>
    </row>
    <row r="66" spans="1:8" x14ac:dyDescent="0.4">
      <c r="A66" s="3" t="s">
        <v>47</v>
      </c>
      <c r="B66" s="20"/>
      <c r="C66" s="20"/>
      <c r="D66" s="20"/>
      <c r="E66" s="20"/>
      <c r="F66" s="34"/>
      <c r="G66" s="20"/>
      <c r="H66" s="2"/>
    </row>
    <row r="67" spans="1:8" x14ac:dyDescent="0.4">
      <c r="A67" s="3" t="s">
        <v>48</v>
      </c>
      <c r="B67" s="20"/>
      <c r="C67" s="20"/>
      <c r="D67" s="20"/>
      <c r="E67" s="20"/>
      <c r="F67" s="34"/>
      <c r="G67" s="20"/>
      <c r="H67" s="2"/>
    </row>
    <row r="68" spans="1:8" x14ac:dyDescent="0.4">
      <c r="A68" s="3" t="s">
        <v>49</v>
      </c>
      <c r="B68" s="20"/>
      <c r="C68" s="20"/>
      <c r="D68" s="20"/>
      <c r="E68" s="20"/>
      <c r="F68" s="34"/>
      <c r="G68" s="20"/>
      <c r="H68" s="2"/>
    </row>
    <row r="69" spans="1:8" x14ac:dyDescent="0.4">
      <c r="A69" s="3"/>
      <c r="B69" s="20"/>
      <c r="C69" s="20"/>
      <c r="D69" s="20"/>
      <c r="E69" s="20"/>
      <c r="F69" s="34"/>
      <c r="G69" s="20"/>
      <c r="H69" s="2"/>
    </row>
    <row r="70" spans="1:8" ht="17.25" x14ac:dyDescent="0.45">
      <c r="A70" s="35" t="s">
        <v>50</v>
      </c>
      <c r="B70" s="32"/>
      <c r="C70" s="32"/>
      <c r="D70" s="32"/>
      <c r="E70" s="32"/>
      <c r="F70" s="33"/>
      <c r="G70" s="32"/>
      <c r="H70" s="2"/>
    </row>
    <row r="71" spans="1:8" ht="17.649999999999999" x14ac:dyDescent="0.5">
      <c r="A71" s="36"/>
      <c r="B71" s="32"/>
      <c r="C71" s="32"/>
      <c r="D71" s="32"/>
      <c r="E71" s="33"/>
      <c r="F71" s="2"/>
      <c r="G71" s="2"/>
      <c r="H71" s="2"/>
    </row>
    <row r="72" spans="1:8" ht="17.25" x14ac:dyDescent="0.45">
      <c r="A72" s="31"/>
      <c r="B72" s="32"/>
      <c r="C72" s="32"/>
      <c r="D72" s="32"/>
      <c r="E72" s="37"/>
      <c r="F72" s="2"/>
      <c r="G72" s="2"/>
      <c r="H72" s="2"/>
    </row>
    <row r="73" spans="1:8" ht="17.649999999999999" x14ac:dyDescent="0.5">
      <c r="A73" s="36"/>
      <c r="B73" s="32"/>
      <c r="C73" s="32"/>
      <c r="D73" s="32"/>
      <c r="E73" s="38"/>
      <c r="F73" s="2"/>
      <c r="G73" s="2"/>
      <c r="H73" s="2"/>
    </row>
    <row r="74" spans="1:8" ht="17.649999999999999" x14ac:dyDescent="0.5">
      <c r="A74" s="36"/>
      <c r="B74" s="32"/>
      <c r="C74" s="32"/>
      <c r="D74" s="32"/>
      <c r="E74" s="39"/>
      <c r="F74" s="2"/>
      <c r="G74" s="2"/>
      <c r="H74" s="2"/>
    </row>
    <row r="75" spans="1:8" ht="17.649999999999999" x14ac:dyDescent="0.5">
      <c r="A75" s="36"/>
      <c r="B75" s="32"/>
      <c r="C75" s="32"/>
      <c r="D75" s="32"/>
      <c r="E75" s="33"/>
      <c r="F75" s="2"/>
      <c r="G75" s="2"/>
      <c r="H75" s="2"/>
    </row>
    <row r="76" spans="1:8" ht="17.649999999999999" x14ac:dyDescent="0.5">
      <c r="A76" s="36"/>
      <c r="B76" s="32"/>
      <c r="C76" s="32"/>
      <c r="D76" s="32"/>
      <c r="E76" s="33"/>
      <c r="F76" s="2"/>
      <c r="G76" s="2"/>
      <c r="H76" s="2"/>
    </row>
    <row r="77" spans="1:8" ht="17.649999999999999" x14ac:dyDescent="0.5">
      <c r="A77" s="36"/>
      <c r="B77" s="32"/>
      <c r="C77" s="32"/>
      <c r="D77" s="32"/>
      <c r="E77" s="37"/>
      <c r="F77" s="2"/>
      <c r="G77" s="2"/>
      <c r="H77" s="2"/>
    </row>
    <row r="78" spans="1:8" ht="17.649999999999999" x14ac:dyDescent="0.5">
      <c r="A78" s="36"/>
      <c r="B78" s="32"/>
      <c r="C78" s="32"/>
      <c r="D78" s="32"/>
      <c r="E78" s="38"/>
      <c r="F78" s="2"/>
      <c r="G78" s="2"/>
      <c r="H78" s="2"/>
    </row>
    <row r="79" spans="1:8" ht="17.649999999999999" x14ac:dyDescent="0.5">
      <c r="A79" s="36"/>
      <c r="B79" s="32"/>
      <c r="C79" s="32"/>
      <c r="D79" s="32"/>
      <c r="E79" s="38"/>
      <c r="F79" s="2"/>
      <c r="G79" s="2"/>
      <c r="H79" s="2"/>
    </row>
    <row r="80" spans="1:8" ht="17.649999999999999" x14ac:dyDescent="0.5">
      <c r="A80" s="36"/>
      <c r="B80" s="32"/>
      <c r="C80" s="32"/>
      <c r="D80" s="32"/>
      <c r="E80" s="38"/>
      <c r="F80" s="2"/>
      <c r="G80" s="2"/>
      <c r="H80" s="2"/>
    </row>
    <row r="81" spans="1:8" ht="17.649999999999999" x14ac:dyDescent="0.5">
      <c r="A81" s="36"/>
      <c r="B81" s="32"/>
      <c r="C81" s="32"/>
      <c r="D81" s="32"/>
      <c r="E81" s="40"/>
      <c r="F81" s="2"/>
      <c r="G81" s="2"/>
      <c r="H81" s="2"/>
    </row>
    <row r="82" spans="1:8" ht="17.649999999999999" x14ac:dyDescent="0.5">
      <c r="A82" s="36"/>
      <c r="B82" s="32"/>
      <c r="C82" s="32"/>
      <c r="D82" s="32"/>
      <c r="E82" s="32"/>
      <c r="F82" s="2"/>
      <c r="G82" s="2"/>
      <c r="H82" s="2"/>
    </row>
    <row r="83" spans="1:8" x14ac:dyDescent="0.4">
      <c r="A83" s="41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B8B63-A0DF-4566-9A4F-A81A1EB1CC36}">
  <dimension ref="A1:H68"/>
  <sheetViews>
    <sheetView zoomScale="87" workbookViewId="0">
      <selection activeCell="D9" sqref="D9"/>
    </sheetView>
  </sheetViews>
  <sheetFormatPr defaultRowHeight="22.5" x14ac:dyDescent="0.6"/>
  <cols>
    <col min="1" max="1" width="9.6640625" style="44" customWidth="1"/>
    <col min="2" max="2" width="15.6640625" style="44" customWidth="1"/>
    <col min="3" max="3" width="3.6640625" style="44" customWidth="1"/>
    <col min="4" max="4" width="7.6640625" style="44" customWidth="1"/>
    <col min="5" max="6" width="14.6640625" style="44" customWidth="1"/>
    <col min="7" max="7" width="11.6640625" style="44" customWidth="1"/>
    <col min="8" max="16384" width="8.88671875" style="44"/>
  </cols>
  <sheetData>
    <row r="1" spans="1:8" ht="23.25" customHeight="1" x14ac:dyDescent="0.6">
      <c r="A1" s="1" t="s">
        <v>0</v>
      </c>
      <c r="B1" s="2"/>
      <c r="C1" s="2"/>
      <c r="D1" s="2"/>
      <c r="E1" s="2"/>
      <c r="F1" s="2"/>
      <c r="G1" s="2"/>
      <c r="H1" s="2"/>
    </row>
    <row r="2" spans="1:8" ht="23.25" customHeight="1" x14ac:dyDescent="0.6">
      <c r="A2" s="1" t="s">
        <v>1</v>
      </c>
      <c r="B2" s="2"/>
      <c r="C2" s="2"/>
      <c r="D2" s="2"/>
      <c r="E2" s="2"/>
      <c r="F2" s="2"/>
      <c r="G2" s="2"/>
      <c r="H2" s="2"/>
    </row>
    <row r="3" spans="1:8" ht="23.25" customHeight="1" x14ac:dyDescent="0.6">
      <c r="A3" s="1" t="str">
        <f>ARG!$A$3</f>
        <v>MONTH ENDED:  SEPTEMBER 2025</v>
      </c>
      <c r="B3" s="2"/>
      <c r="C3" s="2"/>
      <c r="D3" s="2"/>
      <c r="E3" s="2"/>
      <c r="F3" s="2"/>
      <c r="G3" s="2"/>
      <c r="H3" s="2"/>
    </row>
    <row r="4" spans="1:8" ht="15.75" customHeight="1" x14ac:dyDescent="0.6">
      <c r="A4" s="3"/>
      <c r="B4" s="3"/>
      <c r="C4" s="3"/>
      <c r="D4" s="3"/>
      <c r="E4" s="3"/>
      <c r="F4" s="4"/>
      <c r="G4" s="4"/>
      <c r="H4" s="2"/>
    </row>
    <row r="5" spans="1:8" ht="23.25" customHeight="1" x14ac:dyDescent="0.6">
      <c r="A5" s="2"/>
      <c r="B5" s="3"/>
      <c r="C5" s="3"/>
      <c r="D5" s="5" t="s">
        <v>67</v>
      </c>
      <c r="E5" s="6"/>
      <c r="F5" s="7"/>
      <c r="G5" s="4"/>
      <c r="H5" s="2"/>
    </row>
    <row r="6" spans="1:8" ht="15.75" customHeight="1" x14ac:dyDescent="0.6">
      <c r="A6" s="8" t="s">
        <v>3</v>
      </c>
      <c r="B6" s="3"/>
      <c r="C6" s="3"/>
      <c r="D6" s="3"/>
      <c r="E6" s="3"/>
      <c r="F6" s="4"/>
      <c r="G6" s="4"/>
      <c r="H6" s="2"/>
    </row>
    <row r="7" spans="1:8" ht="15.75" customHeight="1" x14ac:dyDescent="0.6">
      <c r="A7" s="9"/>
      <c r="B7" s="9"/>
      <c r="C7" s="9"/>
      <c r="D7" s="9"/>
      <c r="E7" s="10" t="s">
        <v>4</v>
      </c>
      <c r="F7" s="10" t="s">
        <v>4</v>
      </c>
      <c r="G7" s="11" t="s">
        <v>5</v>
      </c>
      <c r="H7" s="2"/>
    </row>
    <row r="8" spans="1:8" ht="15.75" customHeight="1" x14ac:dyDescent="0.6">
      <c r="A8" s="9"/>
      <c r="B8" s="9"/>
      <c r="C8" s="9"/>
      <c r="D8" s="10" t="s">
        <v>6</v>
      </c>
      <c r="E8" s="10" t="s">
        <v>7</v>
      </c>
      <c r="F8" s="11" t="s">
        <v>8</v>
      </c>
      <c r="G8" s="11" t="s">
        <v>9</v>
      </c>
      <c r="H8" s="2"/>
    </row>
    <row r="9" spans="1:8" ht="15.75" customHeight="1" x14ac:dyDescent="0.6">
      <c r="A9" s="108" t="s">
        <v>10</v>
      </c>
      <c r="B9" s="12"/>
      <c r="C9" s="13"/>
      <c r="D9" s="52"/>
      <c r="E9" s="78"/>
      <c r="F9" s="78"/>
      <c r="G9" s="94"/>
      <c r="H9" s="14"/>
    </row>
    <row r="10" spans="1:8" ht="15.75" customHeight="1" x14ac:dyDescent="0.6">
      <c r="A10" s="108" t="s">
        <v>11</v>
      </c>
      <c r="B10" s="12"/>
      <c r="C10" s="13"/>
      <c r="D10" s="52"/>
      <c r="E10" s="78"/>
      <c r="F10" s="78"/>
      <c r="G10" s="94"/>
      <c r="H10" s="14"/>
    </row>
    <row r="11" spans="1:8" ht="15.75" customHeight="1" x14ac:dyDescent="0.6">
      <c r="A11" s="108" t="s">
        <v>111</v>
      </c>
      <c r="B11" s="12"/>
      <c r="C11" s="13"/>
      <c r="D11" s="52"/>
      <c r="E11" s="78"/>
      <c r="F11" s="78"/>
      <c r="G11" s="94"/>
      <c r="H11" s="14"/>
    </row>
    <row r="12" spans="1:8" ht="15.75" customHeight="1" x14ac:dyDescent="0.6">
      <c r="A12" s="108" t="s">
        <v>25</v>
      </c>
      <c r="B12" s="12"/>
      <c r="C12" s="13"/>
      <c r="D12" s="52"/>
      <c r="E12" s="78"/>
      <c r="F12" s="78"/>
      <c r="G12" s="94"/>
      <c r="H12" s="14"/>
    </row>
    <row r="13" spans="1:8" ht="15.75" customHeight="1" x14ac:dyDescent="0.6">
      <c r="A13" s="108" t="s">
        <v>70</v>
      </c>
      <c r="B13" s="12"/>
      <c r="C13" s="13"/>
      <c r="D13" s="52"/>
      <c r="E13" s="78"/>
      <c r="F13" s="78"/>
      <c r="G13" s="94"/>
      <c r="H13" s="14"/>
    </row>
    <row r="14" spans="1:8" ht="15.75" customHeight="1" x14ac:dyDescent="0.6">
      <c r="A14" s="108" t="s">
        <v>99</v>
      </c>
      <c r="B14" s="12"/>
      <c r="C14" s="13"/>
      <c r="D14" s="52"/>
      <c r="E14" s="78"/>
      <c r="F14" s="78"/>
      <c r="G14" s="94"/>
      <c r="H14" s="14"/>
    </row>
    <row r="15" spans="1:8" ht="15.75" customHeight="1" x14ac:dyDescent="0.6">
      <c r="A15" s="108" t="s">
        <v>101</v>
      </c>
      <c r="B15" s="12"/>
      <c r="C15" s="13"/>
      <c r="D15" s="52"/>
      <c r="E15" s="78"/>
      <c r="F15" s="78"/>
      <c r="G15" s="94"/>
      <c r="H15" s="14"/>
    </row>
    <row r="16" spans="1:8" ht="15.75" customHeight="1" x14ac:dyDescent="0.6">
      <c r="A16" s="108" t="s">
        <v>96</v>
      </c>
      <c r="B16" s="12"/>
      <c r="C16" s="13"/>
      <c r="D16" s="52"/>
      <c r="E16" s="78"/>
      <c r="F16" s="78"/>
      <c r="G16" s="94"/>
      <c r="H16" s="14"/>
    </row>
    <row r="17" spans="1:8" ht="15.75" customHeight="1" x14ac:dyDescent="0.6">
      <c r="A17" s="108" t="s">
        <v>74</v>
      </c>
      <c r="B17" s="12"/>
      <c r="C17" s="13"/>
      <c r="D17" s="52"/>
      <c r="E17" s="78"/>
      <c r="F17" s="78"/>
      <c r="G17" s="94"/>
      <c r="H17" s="14"/>
    </row>
    <row r="18" spans="1:8" ht="15.75" customHeight="1" x14ac:dyDescent="0.6">
      <c r="A18" s="110" t="s">
        <v>105</v>
      </c>
      <c r="B18" s="12"/>
      <c r="C18" s="13"/>
      <c r="D18" s="52"/>
      <c r="E18" s="78"/>
      <c r="F18" s="78"/>
      <c r="G18" s="94"/>
      <c r="H18" s="14"/>
    </row>
    <row r="19" spans="1:8" ht="15.75" customHeight="1" x14ac:dyDescent="0.6">
      <c r="A19" s="110" t="s">
        <v>14</v>
      </c>
      <c r="B19" s="12"/>
      <c r="C19" s="13"/>
      <c r="D19" s="52"/>
      <c r="E19" s="78"/>
      <c r="F19" s="78"/>
      <c r="G19" s="94"/>
      <c r="H19" s="14"/>
    </row>
    <row r="20" spans="1:8" ht="15.75" customHeight="1" x14ac:dyDescent="0.6">
      <c r="A20" s="108" t="s">
        <v>15</v>
      </c>
      <c r="B20" s="12"/>
      <c r="C20" s="13"/>
      <c r="D20" s="52"/>
      <c r="E20" s="78"/>
      <c r="F20" s="78"/>
      <c r="G20" s="94"/>
      <c r="H20" s="14"/>
    </row>
    <row r="21" spans="1:8" ht="15.75" customHeight="1" x14ac:dyDescent="0.6">
      <c r="A21" s="108" t="s">
        <v>58</v>
      </c>
      <c r="B21" s="12"/>
      <c r="C21" s="13"/>
      <c r="D21" s="52"/>
      <c r="E21" s="78"/>
      <c r="F21" s="78"/>
      <c r="G21" s="94"/>
      <c r="H21" s="14"/>
    </row>
    <row r="22" spans="1:8" ht="15.75" customHeight="1" x14ac:dyDescent="0.6">
      <c r="A22" s="108" t="s">
        <v>91</v>
      </c>
      <c r="B22" s="12"/>
      <c r="C22" s="13"/>
      <c r="D22" s="52"/>
      <c r="E22" s="78"/>
      <c r="F22" s="78"/>
      <c r="G22" s="94"/>
      <c r="H22" s="14"/>
    </row>
    <row r="23" spans="1:8" ht="15.75" customHeight="1" x14ac:dyDescent="0.6">
      <c r="A23" s="108" t="s">
        <v>106</v>
      </c>
      <c r="B23" s="12"/>
      <c r="C23" s="13"/>
      <c r="D23" s="52"/>
      <c r="E23" s="78"/>
      <c r="F23" s="78"/>
      <c r="G23" s="94"/>
      <c r="H23" s="14"/>
    </row>
    <row r="24" spans="1:8" ht="15.75" customHeight="1" x14ac:dyDescent="0.6">
      <c r="A24" s="108" t="s">
        <v>18</v>
      </c>
      <c r="B24" s="12"/>
      <c r="C24" s="13"/>
      <c r="D24" s="52"/>
      <c r="E24" s="78"/>
      <c r="F24" s="78"/>
      <c r="G24" s="94"/>
      <c r="H24" s="14"/>
    </row>
    <row r="25" spans="1:8" ht="15.75" customHeight="1" x14ac:dyDescent="0.6">
      <c r="A25" s="109" t="s">
        <v>20</v>
      </c>
      <c r="B25" s="12"/>
      <c r="C25" s="13"/>
      <c r="D25" s="52"/>
      <c r="E25" s="78"/>
      <c r="F25" s="78"/>
      <c r="G25" s="94"/>
      <c r="H25" s="14"/>
    </row>
    <row r="26" spans="1:8" ht="15.75" customHeight="1" x14ac:dyDescent="0.6">
      <c r="A26" s="109" t="s">
        <v>21</v>
      </c>
      <c r="B26" s="12"/>
      <c r="C26" s="13"/>
      <c r="D26" s="52"/>
      <c r="E26" s="78"/>
      <c r="F26" s="78"/>
      <c r="G26" s="94"/>
      <c r="H26" s="14"/>
    </row>
    <row r="27" spans="1:8" ht="15.75" customHeight="1" x14ac:dyDescent="0.6">
      <c r="A27" s="110" t="s">
        <v>22</v>
      </c>
      <c r="B27" s="12"/>
      <c r="C27" s="13"/>
      <c r="D27" s="52"/>
      <c r="E27" s="78"/>
      <c r="F27" s="78"/>
      <c r="G27" s="94"/>
      <c r="H27" s="14"/>
    </row>
    <row r="28" spans="1:8" ht="15.75" customHeight="1" x14ac:dyDescent="0.6">
      <c r="A28" s="110" t="s">
        <v>23</v>
      </c>
      <c r="B28" s="12"/>
      <c r="C28" s="13"/>
      <c r="D28" s="52"/>
      <c r="E28" s="78"/>
      <c r="F28" s="78"/>
      <c r="G28" s="94"/>
      <c r="H28" s="14"/>
    </row>
    <row r="29" spans="1:8" ht="15.75" customHeight="1" x14ac:dyDescent="0.6">
      <c r="A29" s="110" t="s">
        <v>24</v>
      </c>
      <c r="B29" s="12"/>
      <c r="C29" s="13"/>
      <c r="D29" s="52"/>
      <c r="E29" s="78"/>
      <c r="F29" s="78"/>
      <c r="G29" s="94"/>
      <c r="H29" s="14"/>
    </row>
    <row r="30" spans="1:8" ht="15.75" customHeight="1" x14ac:dyDescent="0.6">
      <c r="A30" s="110" t="s">
        <v>66</v>
      </c>
      <c r="B30" s="12"/>
      <c r="C30" s="13"/>
      <c r="D30" s="52"/>
      <c r="E30" s="78"/>
      <c r="F30" s="78"/>
      <c r="G30" s="94"/>
      <c r="H30" s="14"/>
    </row>
    <row r="31" spans="1:8" ht="15.75" customHeight="1" x14ac:dyDescent="0.6">
      <c r="A31" s="110" t="s">
        <v>145</v>
      </c>
      <c r="B31" s="12"/>
      <c r="C31" s="13"/>
      <c r="D31" s="52"/>
      <c r="E31" s="78"/>
      <c r="F31" s="78"/>
      <c r="G31" s="94"/>
      <c r="H31" s="14"/>
    </row>
    <row r="32" spans="1:8" ht="15.75" customHeight="1" x14ac:dyDescent="0.6">
      <c r="A32" s="110" t="s">
        <v>102</v>
      </c>
      <c r="B32" s="12"/>
      <c r="C32" s="13"/>
      <c r="D32" s="52"/>
      <c r="E32" s="78"/>
      <c r="F32" s="78"/>
      <c r="G32" s="94"/>
      <c r="H32" s="14"/>
    </row>
    <row r="33" spans="1:8" ht="15.75" customHeight="1" x14ac:dyDescent="0.6">
      <c r="A33" s="110" t="s">
        <v>27</v>
      </c>
      <c r="B33" s="12"/>
      <c r="C33" s="13"/>
      <c r="D33" s="52"/>
      <c r="E33" s="78"/>
      <c r="F33" s="78"/>
      <c r="G33" s="94"/>
      <c r="H33" s="14"/>
    </row>
    <row r="34" spans="1:8" ht="15.75" customHeight="1" x14ac:dyDescent="0.6">
      <c r="A34" s="110" t="s">
        <v>72</v>
      </c>
      <c r="B34" s="12"/>
      <c r="C34" s="13"/>
      <c r="D34" s="52"/>
      <c r="E34" s="78"/>
      <c r="F34" s="78"/>
      <c r="G34" s="94"/>
      <c r="H34" s="14"/>
    </row>
    <row r="35" spans="1:8" ht="15.75" customHeight="1" x14ac:dyDescent="0.6">
      <c r="A35" s="15" t="s">
        <v>28</v>
      </c>
      <c r="B35" s="12"/>
      <c r="C35" s="13"/>
      <c r="D35" s="53"/>
      <c r="E35" s="77"/>
      <c r="F35" s="78"/>
      <c r="G35" s="95"/>
      <c r="H35" s="14"/>
    </row>
    <row r="36" spans="1:8" ht="15.75" customHeight="1" x14ac:dyDescent="0.6">
      <c r="A36" s="15" t="s">
        <v>44</v>
      </c>
      <c r="B36" s="12"/>
      <c r="C36" s="13"/>
      <c r="D36" s="53"/>
      <c r="E36" s="77"/>
      <c r="F36" s="78"/>
      <c r="G36" s="95"/>
      <c r="H36" s="14"/>
    </row>
    <row r="37" spans="1:8" ht="15.75" customHeight="1" x14ac:dyDescent="0.6">
      <c r="A37" s="15" t="s">
        <v>30</v>
      </c>
      <c r="B37" s="12"/>
      <c r="C37" s="13"/>
      <c r="D37" s="53"/>
      <c r="E37" s="96"/>
      <c r="F37" s="97"/>
      <c r="G37" s="95"/>
      <c r="H37" s="14"/>
    </row>
    <row r="38" spans="1:8" ht="15.75" customHeight="1" x14ac:dyDescent="0.6">
      <c r="A38" s="16"/>
      <c r="B38" s="17"/>
      <c r="C38" s="13"/>
      <c r="D38" s="53"/>
      <c r="E38" s="88"/>
      <c r="F38" s="88"/>
      <c r="G38" s="95"/>
      <c r="H38" s="14"/>
    </row>
    <row r="39" spans="1:8" ht="15.75" customHeight="1" x14ac:dyDescent="0.6">
      <c r="A39" s="18" t="s">
        <v>31</v>
      </c>
      <c r="B39" s="19"/>
      <c r="C39" s="2"/>
      <c r="D39" s="54">
        <f>SUM(D9:D38)</f>
        <v>0</v>
      </c>
      <c r="E39" s="89">
        <f>SUM(E9:E38)</f>
        <v>0</v>
      </c>
      <c r="F39" s="89">
        <f>SUM(F9:F38)</f>
        <v>0</v>
      </c>
      <c r="G39" s="98">
        <v>0</v>
      </c>
      <c r="H39" s="14"/>
    </row>
    <row r="40" spans="1:8" ht="15.75" customHeight="1" x14ac:dyDescent="0.6">
      <c r="A40" s="20"/>
      <c r="B40" s="20"/>
      <c r="C40" s="20"/>
      <c r="D40" s="84"/>
      <c r="E40" s="85"/>
      <c r="F40" s="55"/>
      <c r="G40" s="55"/>
      <c r="H40" s="2"/>
    </row>
    <row r="41" spans="1:8" ht="15.75" customHeight="1" x14ac:dyDescent="0.6">
      <c r="A41" s="21" t="s">
        <v>32</v>
      </c>
      <c r="B41" s="22"/>
      <c r="C41" s="22"/>
      <c r="D41" s="10"/>
      <c r="E41" s="86"/>
      <c r="F41" s="56"/>
      <c r="G41" s="56"/>
      <c r="H41" s="2"/>
    </row>
    <row r="42" spans="1:8" ht="15.75" customHeight="1" x14ac:dyDescent="0.6">
      <c r="A42" s="23"/>
      <c r="B42" s="23"/>
      <c r="C42" s="23"/>
      <c r="D42" s="87"/>
      <c r="E42" s="10" t="s">
        <v>122</v>
      </c>
      <c r="F42" s="10" t="s">
        <v>122</v>
      </c>
      <c r="G42" s="10" t="s">
        <v>5</v>
      </c>
      <c r="H42" s="2"/>
    </row>
    <row r="43" spans="1:8" ht="15.75" customHeight="1" x14ac:dyDescent="0.6">
      <c r="A43" s="23"/>
      <c r="B43" s="23"/>
      <c r="C43" s="23"/>
      <c r="D43" s="87" t="s">
        <v>6</v>
      </c>
      <c r="E43" s="57" t="s">
        <v>123</v>
      </c>
      <c r="F43" s="56" t="s">
        <v>8</v>
      </c>
      <c r="G43" s="56" t="s">
        <v>124</v>
      </c>
      <c r="H43" s="2"/>
    </row>
    <row r="44" spans="1:8" ht="15.75" customHeight="1" x14ac:dyDescent="0.6">
      <c r="A44" s="24" t="s">
        <v>33</v>
      </c>
      <c r="B44" s="25"/>
      <c r="C44" s="13"/>
      <c r="D44" s="52">
        <v>5</v>
      </c>
      <c r="E44" s="78">
        <v>340098</v>
      </c>
      <c r="F44" s="78">
        <v>23802</v>
      </c>
      <c r="G44" s="94">
        <f>1-(+F44/E44)</f>
        <v>0.93001428999876512</v>
      </c>
      <c r="H44" s="14"/>
    </row>
    <row r="45" spans="1:8" ht="15.75" customHeight="1" x14ac:dyDescent="0.6">
      <c r="A45" s="24" t="s">
        <v>34</v>
      </c>
      <c r="B45" s="25"/>
      <c r="C45" s="13"/>
      <c r="D45" s="52"/>
      <c r="E45" s="78"/>
      <c r="F45" s="78"/>
      <c r="G45" s="94"/>
      <c r="H45" s="14"/>
    </row>
    <row r="46" spans="1:8" ht="15.75" customHeight="1" x14ac:dyDescent="0.6">
      <c r="A46" s="24" t="s">
        <v>35</v>
      </c>
      <c r="B46" s="25"/>
      <c r="C46" s="13"/>
      <c r="D46" s="52">
        <v>4</v>
      </c>
      <c r="E46" s="78">
        <v>77634.75</v>
      </c>
      <c r="F46" s="78">
        <v>3297</v>
      </c>
      <c r="G46" s="94">
        <f>1-(+F46/E46)</f>
        <v>0.9575319042052689</v>
      </c>
      <c r="H46" s="14"/>
    </row>
    <row r="47" spans="1:8" ht="15.75" customHeight="1" x14ac:dyDescent="0.6">
      <c r="A47" s="24" t="s">
        <v>36</v>
      </c>
      <c r="B47" s="25"/>
      <c r="C47" s="13"/>
      <c r="D47" s="52">
        <v>12</v>
      </c>
      <c r="E47" s="78">
        <v>665022</v>
      </c>
      <c r="F47" s="78">
        <v>90405.5</v>
      </c>
      <c r="G47" s="94">
        <f>1-(+F47/E47)</f>
        <v>0.86405637708226191</v>
      </c>
      <c r="H47" s="14"/>
    </row>
    <row r="48" spans="1:8" ht="15.75" customHeight="1" x14ac:dyDescent="0.6">
      <c r="A48" s="24" t="s">
        <v>37</v>
      </c>
      <c r="B48" s="25"/>
      <c r="C48" s="13"/>
      <c r="D48" s="52">
        <v>8</v>
      </c>
      <c r="E48" s="78">
        <v>673745.98</v>
      </c>
      <c r="F48" s="78">
        <v>1842.92</v>
      </c>
      <c r="G48" s="94">
        <f>1-(+F48/E48)</f>
        <v>0.99726466642517109</v>
      </c>
      <c r="H48" s="14"/>
    </row>
    <row r="49" spans="1:8" ht="15.75" customHeight="1" x14ac:dyDescent="0.6">
      <c r="A49" s="24" t="s">
        <v>38</v>
      </c>
      <c r="B49" s="25"/>
      <c r="C49" s="13"/>
      <c r="D49" s="52"/>
      <c r="E49" s="78"/>
      <c r="F49" s="78"/>
      <c r="G49" s="94"/>
      <c r="H49" s="14"/>
    </row>
    <row r="50" spans="1:8" ht="15.75" customHeight="1" x14ac:dyDescent="0.6">
      <c r="A50" s="24" t="s">
        <v>39</v>
      </c>
      <c r="B50" s="25"/>
      <c r="C50" s="13"/>
      <c r="D50" s="52">
        <v>5</v>
      </c>
      <c r="E50" s="78">
        <v>164330</v>
      </c>
      <c r="F50" s="78">
        <v>4560</v>
      </c>
      <c r="G50" s="94">
        <f>1-(+F50/E50)</f>
        <v>0.97225095843729081</v>
      </c>
      <c r="H50" s="14"/>
    </row>
    <row r="51" spans="1:8" ht="15.75" customHeight="1" x14ac:dyDescent="0.6">
      <c r="A51" s="24" t="s">
        <v>40</v>
      </c>
      <c r="B51" s="25"/>
      <c r="C51" s="13"/>
      <c r="D51" s="52"/>
      <c r="E51" s="78"/>
      <c r="F51" s="78"/>
      <c r="G51" s="94"/>
      <c r="H51" s="14"/>
    </row>
    <row r="52" spans="1:8" ht="15.75" customHeight="1" x14ac:dyDescent="0.6">
      <c r="A52" s="24" t="s">
        <v>41</v>
      </c>
      <c r="B52" s="25"/>
      <c r="C52" s="13"/>
      <c r="D52" s="52"/>
      <c r="E52" s="78"/>
      <c r="F52" s="78"/>
      <c r="G52" s="94"/>
      <c r="H52" s="14"/>
    </row>
    <row r="53" spans="1:8" ht="15.75" customHeight="1" x14ac:dyDescent="0.6">
      <c r="A53" s="24" t="s">
        <v>60</v>
      </c>
      <c r="B53" s="27"/>
      <c r="C53" s="13"/>
      <c r="D53" s="52"/>
      <c r="E53" s="78"/>
      <c r="F53" s="78"/>
      <c r="G53" s="94"/>
      <c r="H53" s="14"/>
    </row>
    <row r="54" spans="1:8" ht="15.75" customHeight="1" x14ac:dyDescent="0.6">
      <c r="A54" s="24" t="s">
        <v>61</v>
      </c>
      <c r="B54" s="27"/>
      <c r="C54" s="13"/>
      <c r="D54" s="52">
        <v>356</v>
      </c>
      <c r="E54" s="78">
        <v>24354849.670000002</v>
      </c>
      <c r="F54" s="78">
        <v>2650879.94</v>
      </c>
      <c r="G54" s="94">
        <f>1-(+F54/E54)</f>
        <v>0.89115597197607344</v>
      </c>
      <c r="H54" s="14"/>
    </row>
    <row r="55" spans="1:8" ht="15.75" customHeight="1" x14ac:dyDescent="0.6">
      <c r="A55" s="28" t="s">
        <v>42</v>
      </c>
      <c r="B55" s="27"/>
      <c r="C55" s="13"/>
      <c r="D55" s="53"/>
      <c r="E55" s="81"/>
      <c r="F55" s="78"/>
      <c r="G55" s="95"/>
      <c r="H55" s="14"/>
    </row>
    <row r="56" spans="1:8" ht="15.75" customHeight="1" x14ac:dyDescent="0.6">
      <c r="A56" s="15" t="s">
        <v>43</v>
      </c>
      <c r="B56" s="25"/>
      <c r="C56" s="13"/>
      <c r="D56" s="53"/>
      <c r="E56" s="81"/>
      <c r="F56" s="78"/>
      <c r="G56" s="95"/>
      <c r="H56" s="14"/>
    </row>
    <row r="57" spans="1:8" ht="15.75" customHeight="1" x14ac:dyDescent="0.6">
      <c r="A57" s="15" t="s">
        <v>29</v>
      </c>
      <c r="B57" s="25"/>
      <c r="C57" s="13"/>
      <c r="D57" s="53"/>
      <c r="E57" s="77"/>
      <c r="F57" s="78"/>
      <c r="G57" s="95"/>
      <c r="H57" s="14"/>
    </row>
    <row r="58" spans="1:8" ht="15.75" customHeight="1" x14ac:dyDescent="0.6">
      <c r="A58" s="15" t="s">
        <v>30</v>
      </c>
      <c r="B58" s="25"/>
      <c r="C58" s="13"/>
      <c r="D58" s="53"/>
      <c r="E58" s="77"/>
      <c r="F58" s="78"/>
      <c r="G58" s="95"/>
      <c r="H58" s="14"/>
    </row>
    <row r="59" spans="1:8" ht="15.75" customHeight="1" x14ac:dyDescent="0.6">
      <c r="A59" s="29"/>
      <c r="B59" s="17"/>
      <c r="C59" s="13"/>
      <c r="D59" s="53"/>
      <c r="E59" s="88"/>
      <c r="F59" s="88"/>
      <c r="G59" s="95"/>
      <c r="H59" s="14"/>
    </row>
    <row r="60" spans="1:8" ht="15.75" customHeight="1" x14ac:dyDescent="0.6">
      <c r="A60" s="19" t="s">
        <v>45</v>
      </c>
      <c r="B60" s="19"/>
      <c r="C60" s="2"/>
      <c r="D60" s="54">
        <f>SUM(D44:D56)</f>
        <v>390</v>
      </c>
      <c r="E60" s="89">
        <f>SUM(E44:E59)</f>
        <v>26275680.400000002</v>
      </c>
      <c r="F60" s="89">
        <f>SUM(F44:F59)</f>
        <v>2774787.36</v>
      </c>
      <c r="G60" s="98">
        <f>1-(F60/E60)</f>
        <v>0.8943971262491075</v>
      </c>
      <c r="H60" s="14"/>
    </row>
    <row r="61" spans="1:8" ht="15.75" customHeight="1" x14ac:dyDescent="0.6">
      <c r="A61" s="30"/>
      <c r="B61" s="30"/>
      <c r="C61" s="30"/>
      <c r="D61" s="99"/>
      <c r="E61" s="91"/>
      <c r="F61" s="92"/>
      <c r="G61" s="92"/>
      <c r="H61" s="2"/>
    </row>
    <row r="62" spans="1:8" ht="15.75" customHeight="1" x14ac:dyDescent="0.6">
      <c r="A62" s="31" t="s">
        <v>46</v>
      </c>
      <c r="B62" s="32"/>
      <c r="C62" s="32"/>
      <c r="D62" s="43"/>
      <c r="E62" s="32"/>
      <c r="F62" s="33">
        <f>F60+F39</f>
        <v>2774787.36</v>
      </c>
      <c r="G62" s="32"/>
      <c r="H62" s="2"/>
    </row>
    <row r="63" spans="1:8" ht="15.75" customHeight="1" x14ac:dyDescent="0.6">
      <c r="A63" s="31"/>
      <c r="B63" s="32"/>
      <c r="C63" s="32"/>
      <c r="D63" s="43"/>
      <c r="E63" s="32"/>
      <c r="F63" s="33"/>
      <c r="G63" s="32"/>
      <c r="H63" s="2"/>
    </row>
    <row r="64" spans="1:8" ht="15.75" customHeight="1" x14ac:dyDescent="0.6">
      <c r="A64" s="3" t="s">
        <v>47</v>
      </c>
      <c r="B64" s="20"/>
      <c r="C64" s="20"/>
      <c r="D64" s="20"/>
      <c r="E64" s="20"/>
      <c r="F64" s="34"/>
      <c r="G64" s="20"/>
      <c r="H64" s="2"/>
    </row>
    <row r="65" spans="1:8" ht="15.75" customHeight="1" x14ac:dyDescent="0.6">
      <c r="A65" s="3" t="s">
        <v>48</v>
      </c>
      <c r="B65" s="20"/>
      <c r="C65" s="20"/>
      <c r="D65" s="20"/>
      <c r="E65" s="20"/>
      <c r="F65" s="34"/>
      <c r="G65" s="20"/>
      <c r="H65" s="2"/>
    </row>
    <row r="66" spans="1:8" ht="15.75" customHeight="1" x14ac:dyDescent="0.6">
      <c r="A66" s="3" t="s">
        <v>49</v>
      </c>
      <c r="B66" s="20"/>
      <c r="C66" s="20"/>
      <c r="D66" s="20"/>
      <c r="E66" s="20"/>
      <c r="F66" s="34"/>
      <c r="G66" s="20"/>
      <c r="H66" s="2"/>
    </row>
    <row r="67" spans="1:8" ht="15.75" customHeight="1" x14ac:dyDescent="0.6">
      <c r="A67" s="3"/>
      <c r="B67" s="20"/>
      <c r="C67" s="20"/>
      <c r="D67" s="20"/>
      <c r="E67" s="20"/>
      <c r="F67" s="34"/>
      <c r="G67" s="20"/>
      <c r="H67" s="2"/>
    </row>
    <row r="68" spans="1:8" ht="15.75" customHeight="1" x14ac:dyDescent="0.6">
      <c r="A68" s="35" t="s">
        <v>50</v>
      </c>
      <c r="B68" s="32"/>
      <c r="C68" s="32"/>
      <c r="D68" s="32"/>
      <c r="E68" s="32"/>
      <c r="F68" s="33"/>
      <c r="G68" s="32"/>
      <c r="H68" s="2"/>
    </row>
  </sheetData>
  <phoneticPr fontId="17" type="noConversion"/>
  <printOptions horizontalCentered="1"/>
  <pageMargins left="0.25" right="0.25" top="0.25" bottom="0.25" header="0.5" footer="0.5"/>
  <pageSetup scale="5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7549C-E7D8-4C4C-B70B-4E36AD68EA59}">
  <sheetPr>
    <pageSetUpPr autoPageBreaks="0"/>
  </sheetPr>
  <dimension ref="A1:H82"/>
  <sheetViews>
    <sheetView showOutlineSymbols="0" zoomScale="87" workbookViewId="0">
      <selection activeCell="D9" sqref="D9"/>
    </sheetView>
  </sheetViews>
  <sheetFormatPr defaultRowHeight="15" x14ac:dyDescent="0.4"/>
  <cols>
    <col min="1" max="1" width="9.6640625" customWidth="1"/>
    <col min="2" max="2" width="15.6640625" customWidth="1"/>
    <col min="3" max="3" width="3.6640625" customWidth="1"/>
    <col min="4" max="4" width="7.6640625" customWidth="1"/>
    <col min="5" max="5" width="18.6640625" customWidth="1"/>
    <col min="6" max="6" width="14.6640625" customWidth="1"/>
    <col min="7" max="7" width="11.6640625" customWidth="1"/>
  </cols>
  <sheetData>
    <row r="1" spans="1:8" ht="22.5" x14ac:dyDescent="0.6">
      <c r="A1" s="1" t="s">
        <v>0</v>
      </c>
      <c r="B1" s="2"/>
      <c r="C1" s="2"/>
      <c r="D1" s="2"/>
      <c r="E1" s="2"/>
      <c r="F1" s="2"/>
      <c r="G1" s="2"/>
      <c r="H1" s="2"/>
    </row>
    <row r="2" spans="1:8" ht="22.5" x14ac:dyDescent="0.6">
      <c r="A2" s="1" t="s">
        <v>1</v>
      </c>
      <c r="B2" s="2"/>
      <c r="C2" s="2"/>
      <c r="D2" s="2"/>
      <c r="E2" s="2"/>
      <c r="F2" s="2"/>
      <c r="G2" s="2"/>
      <c r="H2" s="2"/>
    </row>
    <row r="3" spans="1:8" ht="22.5" x14ac:dyDescent="0.6">
      <c r="A3" s="1" t="str">
        <f>ARG!$A$3</f>
        <v>MONTH ENDED:  SEPTEMBER 2025</v>
      </c>
      <c r="B3" s="2"/>
      <c r="C3" s="2"/>
      <c r="D3" s="2"/>
      <c r="E3" s="2"/>
      <c r="F3" s="2"/>
      <c r="G3" s="2"/>
      <c r="H3" s="2"/>
    </row>
    <row r="4" spans="1:8" x14ac:dyDescent="0.4">
      <c r="A4" s="3"/>
      <c r="B4" s="3"/>
      <c r="C4" s="3"/>
      <c r="D4" s="3"/>
      <c r="E4" s="3"/>
      <c r="F4" s="4"/>
      <c r="G4" s="4"/>
      <c r="H4" s="2"/>
    </row>
    <row r="5" spans="1:8" ht="22.5" x14ac:dyDescent="0.6">
      <c r="A5" s="2"/>
      <c r="B5" s="3"/>
      <c r="C5" s="3"/>
      <c r="D5" s="5" t="s">
        <v>68</v>
      </c>
      <c r="E5" s="6"/>
      <c r="F5" s="7"/>
      <c r="G5" s="4"/>
      <c r="H5" s="2"/>
    </row>
    <row r="6" spans="1:8" x14ac:dyDescent="0.4">
      <c r="A6" s="8" t="s">
        <v>3</v>
      </c>
      <c r="B6" s="3"/>
      <c r="C6" s="3"/>
      <c r="D6" s="3"/>
      <c r="E6" s="3"/>
      <c r="F6" s="4"/>
      <c r="G6" s="4"/>
      <c r="H6" s="2"/>
    </row>
    <row r="7" spans="1:8" x14ac:dyDescent="0.4">
      <c r="A7" s="9"/>
      <c r="B7" s="9"/>
      <c r="C7" s="9"/>
      <c r="D7" s="9"/>
      <c r="E7" s="10" t="s">
        <v>4</v>
      </c>
      <c r="F7" s="10" t="s">
        <v>4</v>
      </c>
      <c r="G7" s="11" t="s">
        <v>5</v>
      </c>
      <c r="H7" s="2"/>
    </row>
    <row r="8" spans="1:8" x14ac:dyDescent="0.4">
      <c r="A8" s="9"/>
      <c r="B8" s="9"/>
      <c r="C8" s="9"/>
      <c r="D8" s="10" t="s">
        <v>6</v>
      </c>
      <c r="E8" s="10" t="s">
        <v>7</v>
      </c>
      <c r="F8" s="11" t="s">
        <v>8</v>
      </c>
      <c r="G8" s="11" t="s">
        <v>9</v>
      </c>
      <c r="H8" s="2"/>
    </row>
    <row r="9" spans="1:8" x14ac:dyDescent="0.4">
      <c r="A9" s="108" t="s">
        <v>136</v>
      </c>
      <c r="B9" s="12"/>
      <c r="C9" s="13"/>
      <c r="D9" s="52"/>
      <c r="E9" s="78"/>
      <c r="F9" s="78"/>
      <c r="G9" s="79"/>
      <c r="H9" s="14"/>
    </row>
    <row r="10" spans="1:8" x14ac:dyDescent="0.4">
      <c r="A10" s="108" t="s">
        <v>11</v>
      </c>
      <c r="B10" s="12"/>
      <c r="C10" s="13"/>
      <c r="D10" s="52">
        <v>3</v>
      </c>
      <c r="E10" s="78">
        <v>1004377</v>
      </c>
      <c r="F10" s="78">
        <v>185316</v>
      </c>
      <c r="G10" s="79">
        <f>F10/E10</f>
        <v>0.18450840670385721</v>
      </c>
      <c r="H10" s="14"/>
    </row>
    <row r="11" spans="1:8" x14ac:dyDescent="0.4">
      <c r="A11" s="108" t="s">
        <v>69</v>
      </c>
      <c r="B11" s="12"/>
      <c r="C11" s="13"/>
      <c r="D11" s="52">
        <v>1</v>
      </c>
      <c r="E11" s="78">
        <v>84629</v>
      </c>
      <c r="F11" s="78">
        <v>36154</v>
      </c>
      <c r="G11" s="79">
        <f>F11/E11</f>
        <v>0.42720580415696746</v>
      </c>
      <c r="H11" s="14"/>
    </row>
    <row r="12" spans="1:8" x14ac:dyDescent="0.4">
      <c r="A12" s="108" t="s">
        <v>25</v>
      </c>
      <c r="B12" s="12"/>
      <c r="C12" s="13"/>
      <c r="D12" s="52"/>
      <c r="E12" s="78"/>
      <c r="F12" s="78"/>
      <c r="G12" s="79"/>
      <c r="H12" s="14"/>
    </row>
    <row r="13" spans="1:8" x14ac:dyDescent="0.4">
      <c r="A13" s="108" t="s">
        <v>70</v>
      </c>
      <c r="B13" s="12"/>
      <c r="C13" s="13"/>
      <c r="D13" s="52">
        <v>18</v>
      </c>
      <c r="E13" s="78">
        <v>3448978</v>
      </c>
      <c r="F13" s="78">
        <v>836296.5</v>
      </c>
      <c r="G13" s="79">
        <f>F13/E13</f>
        <v>0.24247661191228242</v>
      </c>
      <c r="H13" s="14"/>
    </row>
    <row r="14" spans="1:8" x14ac:dyDescent="0.4">
      <c r="A14" s="108" t="s">
        <v>112</v>
      </c>
      <c r="B14" s="12"/>
      <c r="C14" s="13"/>
      <c r="D14" s="52"/>
      <c r="E14" s="78"/>
      <c r="F14" s="78"/>
      <c r="G14" s="79"/>
      <c r="H14" s="14"/>
    </row>
    <row r="15" spans="1:8" x14ac:dyDescent="0.4">
      <c r="A15" s="108" t="s">
        <v>104</v>
      </c>
      <c r="B15" s="12"/>
      <c r="C15" s="13"/>
      <c r="D15" s="52"/>
      <c r="E15" s="78"/>
      <c r="F15" s="78"/>
      <c r="G15" s="79"/>
      <c r="H15" s="14"/>
    </row>
    <row r="16" spans="1:8" x14ac:dyDescent="0.4">
      <c r="A16" s="108" t="s">
        <v>113</v>
      </c>
      <c r="B16" s="12"/>
      <c r="C16" s="13"/>
      <c r="D16" s="52"/>
      <c r="E16" s="78"/>
      <c r="F16" s="78"/>
      <c r="G16" s="79"/>
      <c r="H16" s="14"/>
    </row>
    <row r="17" spans="1:8" x14ac:dyDescent="0.4">
      <c r="A17" s="108" t="s">
        <v>137</v>
      </c>
      <c r="B17" s="12"/>
      <c r="C17" s="13"/>
      <c r="D17" s="52"/>
      <c r="E17" s="78"/>
      <c r="F17" s="78"/>
      <c r="G17" s="79"/>
      <c r="H17" s="14"/>
    </row>
    <row r="18" spans="1:8" x14ac:dyDescent="0.4">
      <c r="A18" s="108" t="s">
        <v>14</v>
      </c>
      <c r="B18" s="12"/>
      <c r="C18" s="13"/>
      <c r="D18" s="52">
        <v>1</v>
      </c>
      <c r="E18" s="78">
        <v>1098681</v>
      </c>
      <c r="F18" s="78">
        <v>451153</v>
      </c>
      <c r="G18" s="79">
        <f>F18/E18</f>
        <v>0.41063147537820349</v>
      </c>
      <c r="H18" s="14"/>
    </row>
    <row r="19" spans="1:8" x14ac:dyDescent="0.4">
      <c r="A19" s="108" t="s">
        <v>15</v>
      </c>
      <c r="B19" s="12"/>
      <c r="C19" s="13"/>
      <c r="D19" s="52">
        <v>3</v>
      </c>
      <c r="E19" s="78">
        <v>2592831</v>
      </c>
      <c r="F19" s="78">
        <v>264037</v>
      </c>
      <c r="G19" s="79">
        <f>F19/E19</f>
        <v>0.10183347854140898</v>
      </c>
      <c r="H19" s="14"/>
    </row>
    <row r="20" spans="1:8" x14ac:dyDescent="0.4">
      <c r="A20" s="110" t="s">
        <v>16</v>
      </c>
      <c r="B20" s="12"/>
      <c r="C20" s="13"/>
      <c r="D20" s="52"/>
      <c r="E20" s="78"/>
      <c r="F20" s="78"/>
      <c r="G20" s="79"/>
      <c r="H20" s="14"/>
    </row>
    <row r="21" spans="1:8" x14ac:dyDescent="0.4">
      <c r="A21" s="108" t="s">
        <v>71</v>
      </c>
      <c r="B21" s="12"/>
      <c r="C21" s="13"/>
      <c r="D21" s="52">
        <v>3</v>
      </c>
      <c r="E21" s="78">
        <v>4174942</v>
      </c>
      <c r="F21" s="78">
        <v>925066.5</v>
      </c>
      <c r="G21" s="79">
        <f>F21/E21</f>
        <v>0.22157589255132168</v>
      </c>
      <c r="H21" s="14"/>
    </row>
    <row r="22" spans="1:8" x14ac:dyDescent="0.4">
      <c r="A22" s="108" t="s">
        <v>91</v>
      </c>
      <c r="B22" s="12"/>
      <c r="C22" s="13"/>
      <c r="D22" s="52"/>
      <c r="E22" s="78"/>
      <c r="F22" s="78"/>
      <c r="G22" s="79"/>
      <c r="H22" s="14"/>
    </row>
    <row r="23" spans="1:8" x14ac:dyDescent="0.4">
      <c r="A23" s="108" t="s">
        <v>139</v>
      </c>
      <c r="B23" s="12"/>
      <c r="C23" s="13"/>
      <c r="D23" s="52">
        <v>1</v>
      </c>
      <c r="E23" s="78">
        <v>66850</v>
      </c>
      <c r="F23" s="78">
        <v>-47374</v>
      </c>
      <c r="G23" s="79">
        <f>F23/E23</f>
        <v>-0.708661181750187</v>
      </c>
      <c r="H23" s="14"/>
    </row>
    <row r="24" spans="1:8" x14ac:dyDescent="0.4">
      <c r="A24" s="108" t="s">
        <v>133</v>
      </c>
      <c r="B24" s="12"/>
      <c r="C24" s="13"/>
      <c r="D24" s="52">
        <v>2</v>
      </c>
      <c r="E24" s="78">
        <v>423171</v>
      </c>
      <c r="F24" s="78">
        <v>83933</v>
      </c>
      <c r="G24" s="79">
        <f>F24/E24</f>
        <v>0.19834298664133412</v>
      </c>
      <c r="H24" s="14"/>
    </row>
    <row r="25" spans="1:8" x14ac:dyDescent="0.4">
      <c r="A25" s="109" t="s">
        <v>20</v>
      </c>
      <c r="B25" s="12"/>
      <c r="C25" s="13"/>
      <c r="D25" s="52">
        <v>4</v>
      </c>
      <c r="E25" s="78">
        <v>1700472</v>
      </c>
      <c r="F25" s="78">
        <v>393003</v>
      </c>
      <c r="G25" s="79">
        <f>F25/E25</f>
        <v>0.23111406715311983</v>
      </c>
      <c r="H25" s="14"/>
    </row>
    <row r="26" spans="1:8" x14ac:dyDescent="0.4">
      <c r="A26" s="109" t="s">
        <v>21</v>
      </c>
      <c r="B26" s="12"/>
      <c r="C26" s="13"/>
      <c r="D26" s="52">
        <v>17</v>
      </c>
      <c r="E26" s="78">
        <v>125804</v>
      </c>
      <c r="F26" s="78">
        <v>125804</v>
      </c>
      <c r="G26" s="79">
        <f>F26/E26</f>
        <v>1</v>
      </c>
      <c r="H26" s="14"/>
    </row>
    <row r="27" spans="1:8" x14ac:dyDescent="0.4">
      <c r="A27" s="110" t="s">
        <v>22</v>
      </c>
      <c r="B27" s="12"/>
      <c r="C27" s="13"/>
      <c r="D27" s="52"/>
      <c r="E27" s="78"/>
      <c r="F27" s="78"/>
      <c r="G27" s="79"/>
      <c r="H27" s="14"/>
    </row>
    <row r="28" spans="1:8" x14ac:dyDescent="0.4">
      <c r="A28" s="110" t="s">
        <v>23</v>
      </c>
      <c r="B28" s="12"/>
      <c r="C28" s="13"/>
      <c r="D28" s="52"/>
      <c r="E28" s="78">
        <v>63159</v>
      </c>
      <c r="F28" s="78">
        <v>-3791</v>
      </c>
      <c r="G28" s="79">
        <f>F28/E28</f>
        <v>-6.0023116262132081E-2</v>
      </c>
      <c r="H28" s="14"/>
    </row>
    <row r="29" spans="1:8" x14ac:dyDescent="0.4">
      <c r="A29" s="110" t="s">
        <v>141</v>
      </c>
      <c r="B29" s="12"/>
      <c r="C29" s="13"/>
      <c r="D29" s="52">
        <v>1</v>
      </c>
      <c r="E29" s="78">
        <v>1234311</v>
      </c>
      <c r="F29" s="78">
        <v>189835.5</v>
      </c>
      <c r="G29" s="79">
        <f>F29/E29</f>
        <v>0.15379875898375692</v>
      </c>
      <c r="H29" s="14"/>
    </row>
    <row r="30" spans="1:8" x14ac:dyDescent="0.4">
      <c r="A30" s="110" t="s">
        <v>107</v>
      </c>
      <c r="B30" s="12"/>
      <c r="C30" s="13"/>
      <c r="D30" s="52"/>
      <c r="E30" s="78"/>
      <c r="F30" s="78"/>
      <c r="G30" s="79"/>
      <c r="H30" s="14"/>
    </row>
    <row r="31" spans="1:8" x14ac:dyDescent="0.4">
      <c r="A31" s="110" t="s">
        <v>19</v>
      </c>
      <c r="B31" s="12"/>
      <c r="C31" s="13"/>
      <c r="D31" s="52"/>
      <c r="E31" s="78"/>
      <c r="F31" s="78"/>
      <c r="G31" s="79"/>
      <c r="H31" s="14"/>
    </row>
    <row r="32" spans="1:8" x14ac:dyDescent="0.4">
      <c r="A32" s="110" t="s">
        <v>132</v>
      </c>
      <c r="B32" s="12"/>
      <c r="C32" s="13"/>
      <c r="D32" s="52">
        <v>2</v>
      </c>
      <c r="E32" s="78">
        <v>511199</v>
      </c>
      <c r="F32" s="78">
        <v>160699</v>
      </c>
      <c r="G32" s="79">
        <f>F32/E32</f>
        <v>0.31435703121484981</v>
      </c>
      <c r="H32" s="14"/>
    </row>
    <row r="33" spans="1:8" x14ac:dyDescent="0.4">
      <c r="A33" s="110" t="s">
        <v>142</v>
      </c>
      <c r="B33" s="12"/>
      <c r="C33" s="13"/>
      <c r="D33" s="52">
        <v>2</v>
      </c>
      <c r="E33" s="78">
        <v>841431</v>
      </c>
      <c r="F33" s="78">
        <v>232641</v>
      </c>
      <c r="G33" s="79">
        <f>F33/E33</f>
        <v>0.27648256363266865</v>
      </c>
      <c r="H33" s="14"/>
    </row>
    <row r="34" spans="1:8" x14ac:dyDescent="0.4">
      <c r="A34" s="110" t="s">
        <v>72</v>
      </c>
      <c r="B34" s="12"/>
      <c r="C34" s="13"/>
      <c r="D34" s="52">
        <v>3</v>
      </c>
      <c r="E34" s="78">
        <v>2538971</v>
      </c>
      <c r="F34" s="78">
        <v>341388</v>
      </c>
      <c r="G34" s="79">
        <f>F34/E34</f>
        <v>0.13445919626494354</v>
      </c>
      <c r="H34" s="14"/>
    </row>
    <row r="35" spans="1:8" x14ac:dyDescent="0.4">
      <c r="A35" s="15" t="s">
        <v>28</v>
      </c>
      <c r="B35" s="12"/>
      <c r="C35" s="13"/>
      <c r="D35" s="53"/>
      <c r="E35" s="77"/>
      <c r="F35" s="78"/>
      <c r="G35" s="80"/>
      <c r="H35" s="14"/>
    </row>
    <row r="36" spans="1:8" x14ac:dyDescent="0.4">
      <c r="A36" s="15" t="s">
        <v>44</v>
      </c>
      <c r="B36" s="12"/>
      <c r="C36" s="13"/>
      <c r="D36" s="53"/>
      <c r="E36" s="77"/>
      <c r="F36" s="78"/>
      <c r="G36" s="80"/>
      <c r="H36" s="14"/>
    </row>
    <row r="37" spans="1:8" x14ac:dyDescent="0.4">
      <c r="A37" s="15" t="s">
        <v>30</v>
      </c>
      <c r="B37" s="12"/>
      <c r="C37" s="13"/>
      <c r="D37" s="53"/>
      <c r="E37" s="77"/>
      <c r="F37" s="78"/>
      <c r="G37" s="80"/>
      <c r="H37" s="14"/>
    </row>
    <row r="38" spans="1:8" x14ac:dyDescent="0.4">
      <c r="A38" s="16"/>
      <c r="B38" s="17"/>
      <c r="C38" s="13"/>
      <c r="D38" s="53"/>
      <c r="E38" s="81"/>
      <c r="F38" s="81"/>
      <c r="G38" s="80"/>
      <c r="H38" s="14"/>
    </row>
    <row r="39" spans="1:8" x14ac:dyDescent="0.4">
      <c r="A39" s="18" t="s">
        <v>31</v>
      </c>
      <c r="B39" s="19"/>
      <c r="C39" s="2"/>
      <c r="D39" s="76">
        <f>SUM(D9:D38)</f>
        <v>61</v>
      </c>
      <c r="E39" s="82">
        <f>SUM(E9:E38)</f>
        <v>19909806</v>
      </c>
      <c r="F39" s="82">
        <f>SUM(F9:F38)</f>
        <v>4174161.5</v>
      </c>
      <c r="G39" s="83">
        <f>F39/E39</f>
        <v>0.20965354961268834</v>
      </c>
      <c r="H39" s="14"/>
    </row>
    <row r="40" spans="1:8" x14ac:dyDescent="0.4">
      <c r="A40" s="20"/>
      <c r="B40" s="20"/>
      <c r="C40" s="20"/>
      <c r="D40" s="84"/>
      <c r="E40" s="85"/>
      <c r="F40" s="55"/>
      <c r="G40" s="55"/>
      <c r="H40" s="2"/>
    </row>
    <row r="41" spans="1:8" ht="17.649999999999999" x14ac:dyDescent="0.5">
      <c r="A41" s="21" t="s">
        <v>32</v>
      </c>
      <c r="B41" s="22"/>
      <c r="C41" s="22"/>
      <c r="D41" s="10"/>
      <c r="E41" s="86"/>
      <c r="F41" s="56"/>
      <c r="G41" s="56"/>
      <c r="H41" s="2"/>
    </row>
    <row r="42" spans="1:8" x14ac:dyDescent="0.4">
      <c r="A42" s="23"/>
      <c r="B42" s="23"/>
      <c r="C42" s="23"/>
      <c r="D42" s="87"/>
      <c r="E42" s="10" t="s">
        <v>122</v>
      </c>
      <c r="F42" s="10" t="s">
        <v>122</v>
      </c>
      <c r="G42" s="10" t="s">
        <v>5</v>
      </c>
      <c r="H42" s="2"/>
    </row>
    <row r="43" spans="1:8" x14ac:dyDescent="0.4">
      <c r="A43" s="23"/>
      <c r="B43" s="23"/>
      <c r="C43" s="23"/>
      <c r="D43" s="87" t="s">
        <v>6</v>
      </c>
      <c r="E43" s="57" t="s">
        <v>123</v>
      </c>
      <c r="F43" s="56" t="s">
        <v>8</v>
      </c>
      <c r="G43" s="59" t="s">
        <v>124</v>
      </c>
      <c r="H43" s="2"/>
    </row>
    <row r="44" spans="1:8" x14ac:dyDescent="0.4">
      <c r="A44" s="24" t="s">
        <v>33</v>
      </c>
      <c r="B44" s="25"/>
      <c r="C44" s="13"/>
      <c r="D44" s="52">
        <v>108</v>
      </c>
      <c r="E44" s="78">
        <v>22609055.59</v>
      </c>
      <c r="F44" s="78">
        <v>1175126.28</v>
      </c>
      <c r="G44" s="79">
        <f>1-(+F44/E44)</f>
        <v>0.94802408816581618</v>
      </c>
      <c r="H44" s="14"/>
    </row>
    <row r="45" spans="1:8" x14ac:dyDescent="0.4">
      <c r="A45" s="24" t="s">
        <v>34</v>
      </c>
      <c r="B45" s="25"/>
      <c r="C45" s="13"/>
      <c r="D45" s="52">
        <v>16</v>
      </c>
      <c r="E45" s="78">
        <v>7573393.5599999996</v>
      </c>
      <c r="F45" s="78">
        <v>624390.98</v>
      </c>
      <c r="G45" s="79">
        <f>1-(+F45/E45)</f>
        <v>0.91755466356617021</v>
      </c>
      <c r="H45" s="14"/>
    </row>
    <row r="46" spans="1:8" x14ac:dyDescent="0.4">
      <c r="A46" s="24" t="s">
        <v>35</v>
      </c>
      <c r="B46" s="25"/>
      <c r="C46" s="13"/>
      <c r="D46" s="52">
        <v>249</v>
      </c>
      <c r="E46" s="78">
        <v>15417999.75</v>
      </c>
      <c r="F46" s="78">
        <v>747082.17</v>
      </c>
      <c r="G46" s="79">
        <f>1-(+F46/E46)</f>
        <v>0.95154480593372692</v>
      </c>
      <c r="H46" s="14"/>
    </row>
    <row r="47" spans="1:8" x14ac:dyDescent="0.4">
      <c r="A47" s="24" t="s">
        <v>36</v>
      </c>
      <c r="B47" s="25"/>
      <c r="C47" s="13"/>
      <c r="D47" s="52">
        <v>17</v>
      </c>
      <c r="E47" s="78">
        <v>1247480.5</v>
      </c>
      <c r="F47" s="78">
        <v>136357.5</v>
      </c>
      <c r="G47" s="79">
        <f>1-(+F47/E47)</f>
        <v>0.89069368218581368</v>
      </c>
      <c r="H47" s="14"/>
    </row>
    <row r="48" spans="1:8" x14ac:dyDescent="0.4">
      <c r="A48" s="24" t="s">
        <v>37</v>
      </c>
      <c r="B48" s="25"/>
      <c r="C48" s="13"/>
      <c r="D48" s="52">
        <v>99</v>
      </c>
      <c r="E48" s="78">
        <v>16470227.4</v>
      </c>
      <c r="F48" s="78">
        <v>1163172.96</v>
      </c>
      <c r="G48" s="79">
        <f>1-(+F48/E48)</f>
        <v>0.92937723737803402</v>
      </c>
      <c r="H48" s="14"/>
    </row>
    <row r="49" spans="1:8" x14ac:dyDescent="0.4">
      <c r="A49" s="24" t="s">
        <v>38</v>
      </c>
      <c r="B49" s="25"/>
      <c r="C49" s="13"/>
      <c r="D49" s="52"/>
      <c r="E49" s="78"/>
      <c r="F49" s="78"/>
      <c r="G49" s="79"/>
      <c r="H49" s="14"/>
    </row>
    <row r="50" spans="1:8" x14ac:dyDescent="0.4">
      <c r="A50" s="24" t="s">
        <v>39</v>
      </c>
      <c r="B50" s="25"/>
      <c r="C50" s="13"/>
      <c r="D50" s="52">
        <v>43</v>
      </c>
      <c r="E50" s="78">
        <v>16839445.5</v>
      </c>
      <c r="F50" s="78">
        <v>679697.43</v>
      </c>
      <c r="G50" s="79">
        <f t="shared" ref="G50:G55" si="0">1-(+F50/E50)</f>
        <v>0.95963659076541441</v>
      </c>
      <c r="H50" s="14"/>
    </row>
    <row r="51" spans="1:8" x14ac:dyDescent="0.4">
      <c r="A51" s="24" t="s">
        <v>40</v>
      </c>
      <c r="B51" s="25"/>
      <c r="C51" s="13"/>
      <c r="D51" s="52">
        <v>3</v>
      </c>
      <c r="E51" s="78">
        <v>570720</v>
      </c>
      <c r="F51" s="78">
        <v>20720</v>
      </c>
      <c r="G51" s="79">
        <f t="shared" si="0"/>
        <v>0.96369498177740398</v>
      </c>
      <c r="H51" s="14"/>
    </row>
    <row r="52" spans="1:8" x14ac:dyDescent="0.4">
      <c r="A52" s="45" t="s">
        <v>41</v>
      </c>
      <c r="B52" s="25"/>
      <c r="C52" s="13"/>
      <c r="D52" s="52">
        <v>1</v>
      </c>
      <c r="E52" s="78">
        <v>359725</v>
      </c>
      <c r="F52" s="78">
        <v>30625</v>
      </c>
      <c r="G52" s="79">
        <f t="shared" si="0"/>
        <v>0.91486552227395923</v>
      </c>
      <c r="H52" s="14"/>
    </row>
    <row r="53" spans="1:8" x14ac:dyDescent="0.4">
      <c r="A53" s="46" t="s">
        <v>59</v>
      </c>
      <c r="B53" s="25"/>
      <c r="C53" s="13"/>
      <c r="D53" s="52">
        <v>1</v>
      </c>
      <c r="E53" s="78">
        <v>105900</v>
      </c>
      <c r="F53" s="78">
        <v>41100</v>
      </c>
      <c r="G53" s="79">
        <f t="shared" si="0"/>
        <v>0.61189801699716706</v>
      </c>
      <c r="H53" s="14"/>
    </row>
    <row r="54" spans="1:8" x14ac:dyDescent="0.4">
      <c r="A54" s="24" t="s">
        <v>92</v>
      </c>
      <c r="B54" s="25"/>
      <c r="C54" s="13"/>
      <c r="D54" s="52">
        <v>1215</v>
      </c>
      <c r="E54" s="78">
        <v>134408508.81</v>
      </c>
      <c r="F54" s="78">
        <v>14443266.24</v>
      </c>
      <c r="G54" s="79">
        <f t="shared" si="0"/>
        <v>0.89254202454982212</v>
      </c>
      <c r="H54" s="14"/>
    </row>
    <row r="55" spans="1:8" x14ac:dyDescent="0.4">
      <c r="A55" s="50" t="s">
        <v>93</v>
      </c>
      <c r="B55" s="27"/>
      <c r="C55" s="13"/>
      <c r="D55" s="52">
        <v>3</v>
      </c>
      <c r="E55" s="78">
        <v>361541</v>
      </c>
      <c r="F55" s="78">
        <v>40053.54</v>
      </c>
      <c r="G55" s="79">
        <f t="shared" si="0"/>
        <v>0.88921439062236374</v>
      </c>
      <c r="H55" s="14"/>
    </row>
    <row r="56" spans="1:8" x14ac:dyDescent="0.4">
      <c r="A56" s="28" t="s">
        <v>42</v>
      </c>
      <c r="B56" s="27"/>
      <c r="C56" s="13"/>
      <c r="D56" s="53"/>
      <c r="E56" s="81"/>
      <c r="F56" s="78"/>
      <c r="G56" s="80"/>
      <c r="H56" s="14"/>
    </row>
    <row r="57" spans="1:8" x14ac:dyDescent="0.4">
      <c r="A57" s="15" t="s">
        <v>43</v>
      </c>
      <c r="B57" s="25"/>
      <c r="C57" s="13"/>
      <c r="D57" s="53"/>
      <c r="E57" s="81"/>
      <c r="F57" s="78"/>
      <c r="G57" s="80"/>
      <c r="H57" s="14"/>
    </row>
    <row r="58" spans="1:8" x14ac:dyDescent="0.4">
      <c r="A58" s="15" t="s">
        <v>29</v>
      </c>
      <c r="B58" s="25"/>
      <c r="C58" s="13"/>
      <c r="D58" s="53"/>
      <c r="E58" s="77"/>
      <c r="F58" s="78"/>
      <c r="G58" s="80"/>
      <c r="H58" s="14"/>
    </row>
    <row r="59" spans="1:8" x14ac:dyDescent="0.4">
      <c r="A59" s="15" t="s">
        <v>30</v>
      </c>
      <c r="B59" s="25"/>
      <c r="C59" s="13"/>
      <c r="D59" s="53"/>
      <c r="E59" s="77"/>
      <c r="F59" s="78"/>
      <c r="G59" s="80"/>
      <c r="H59" s="14"/>
    </row>
    <row r="60" spans="1:8" x14ac:dyDescent="0.4">
      <c r="A60" s="29"/>
      <c r="B60" s="17"/>
      <c r="C60" s="13"/>
      <c r="D60" s="53"/>
      <c r="E60" s="88"/>
      <c r="F60" s="88"/>
      <c r="G60" s="80"/>
      <c r="H60" s="2"/>
    </row>
    <row r="61" spans="1:8" x14ac:dyDescent="0.4">
      <c r="A61" s="19" t="s">
        <v>45</v>
      </c>
      <c r="B61" s="19"/>
      <c r="C61" s="2"/>
      <c r="D61" s="54">
        <f>SUM(D44:D57)</f>
        <v>1755</v>
      </c>
      <c r="E61" s="89">
        <f>SUM(E44:E60)</f>
        <v>215963997.11000001</v>
      </c>
      <c r="F61" s="89">
        <f>SUM(F44:F60)</f>
        <v>19101592.100000001</v>
      </c>
      <c r="G61" s="83">
        <f>1-(+F61/E61)</f>
        <v>0.91155196071745825</v>
      </c>
      <c r="H61" s="2"/>
    </row>
    <row r="62" spans="1:8" x14ac:dyDescent="0.4">
      <c r="A62" s="30"/>
      <c r="B62" s="30"/>
      <c r="C62" s="30"/>
      <c r="D62" s="90"/>
      <c r="E62" s="91"/>
      <c r="F62" s="92"/>
      <c r="G62" s="92"/>
      <c r="H62" s="2"/>
    </row>
    <row r="63" spans="1:8" ht="17.25" x14ac:dyDescent="0.45">
      <c r="A63" s="31" t="s">
        <v>46</v>
      </c>
      <c r="B63" s="32"/>
      <c r="C63" s="32"/>
      <c r="D63" s="32"/>
      <c r="E63" s="32"/>
      <c r="F63" s="33">
        <f>F61+F39</f>
        <v>23275753.600000001</v>
      </c>
      <c r="G63" s="32"/>
      <c r="H63" s="2"/>
    </row>
    <row r="64" spans="1:8" ht="17.25" x14ac:dyDescent="0.45">
      <c r="A64" s="31"/>
      <c r="B64" s="32"/>
      <c r="C64" s="32"/>
      <c r="D64" s="32"/>
      <c r="E64" s="32"/>
      <c r="F64" s="33"/>
      <c r="G64" s="32"/>
      <c r="H64" s="2"/>
    </row>
    <row r="65" spans="1:8" x14ac:dyDescent="0.4">
      <c r="A65" s="3" t="s">
        <v>47</v>
      </c>
      <c r="B65" s="20"/>
      <c r="C65" s="20"/>
      <c r="D65" s="20"/>
      <c r="E65" s="20"/>
      <c r="F65" s="34"/>
      <c r="G65" s="20"/>
      <c r="H65" s="2"/>
    </row>
    <row r="66" spans="1:8" x14ac:dyDescent="0.4">
      <c r="A66" s="3" t="s">
        <v>48</v>
      </c>
      <c r="B66" s="20"/>
      <c r="C66" s="20"/>
      <c r="D66" s="20"/>
      <c r="E66" s="20"/>
      <c r="F66" s="34"/>
      <c r="G66" s="20"/>
      <c r="H66" s="2"/>
    </row>
    <row r="67" spans="1:8" x14ac:dyDescent="0.4">
      <c r="A67" s="3" t="s">
        <v>49</v>
      </c>
      <c r="B67" s="20"/>
      <c r="C67" s="20"/>
      <c r="D67" s="20"/>
      <c r="E67" s="20"/>
      <c r="F67" s="34"/>
      <c r="G67" s="20"/>
      <c r="H67" s="2"/>
    </row>
    <row r="68" spans="1:8" x14ac:dyDescent="0.4">
      <c r="A68" s="3"/>
      <c r="B68" s="20"/>
      <c r="C68" s="20"/>
      <c r="D68" s="20"/>
      <c r="E68" s="20"/>
      <c r="F68" s="34"/>
      <c r="G68" s="20"/>
      <c r="H68" s="2"/>
    </row>
    <row r="69" spans="1:8" ht="17.25" x14ac:dyDescent="0.45">
      <c r="A69" s="35" t="s">
        <v>50</v>
      </c>
      <c r="B69" s="32"/>
      <c r="C69" s="32"/>
      <c r="D69" s="32"/>
      <c r="E69" s="32"/>
      <c r="F69" s="33"/>
      <c r="G69" s="32"/>
      <c r="H69" s="2"/>
    </row>
    <row r="70" spans="1:8" ht="17.649999999999999" x14ac:dyDescent="0.5">
      <c r="A70" s="36"/>
      <c r="B70" s="32"/>
      <c r="C70" s="32"/>
      <c r="D70" s="32"/>
      <c r="E70" s="33"/>
      <c r="F70" s="2"/>
      <c r="G70" s="2"/>
      <c r="H70" s="2"/>
    </row>
    <row r="71" spans="1:8" ht="17.25" x14ac:dyDescent="0.45">
      <c r="A71" s="31"/>
      <c r="B71" s="32"/>
      <c r="C71" s="32"/>
      <c r="D71" s="32"/>
      <c r="E71" s="37"/>
      <c r="F71" s="2"/>
      <c r="G71" s="2"/>
      <c r="H71" s="2"/>
    </row>
    <row r="72" spans="1:8" ht="17.649999999999999" x14ac:dyDescent="0.5">
      <c r="A72" s="36"/>
      <c r="B72" s="32"/>
      <c r="C72" s="32"/>
      <c r="D72" s="32"/>
      <c r="E72" s="38"/>
      <c r="F72" s="2"/>
      <c r="G72" s="2"/>
      <c r="H72" s="2"/>
    </row>
    <row r="73" spans="1:8" ht="17.649999999999999" x14ac:dyDescent="0.5">
      <c r="A73" s="36"/>
      <c r="B73" s="32"/>
      <c r="C73" s="32"/>
      <c r="D73" s="32"/>
      <c r="E73" s="39"/>
      <c r="F73" s="2"/>
      <c r="G73" s="2"/>
      <c r="H73" s="2"/>
    </row>
    <row r="74" spans="1:8" ht="17.649999999999999" x14ac:dyDescent="0.5">
      <c r="A74" s="36"/>
      <c r="B74" s="32"/>
      <c r="C74" s="32"/>
      <c r="D74" s="32"/>
      <c r="E74" s="33"/>
      <c r="F74" s="2"/>
      <c r="G74" s="2"/>
      <c r="H74" s="2"/>
    </row>
    <row r="75" spans="1:8" ht="17.649999999999999" x14ac:dyDescent="0.5">
      <c r="A75" s="36"/>
      <c r="B75" s="32"/>
      <c r="C75" s="32"/>
      <c r="D75" s="32"/>
      <c r="E75" s="33"/>
      <c r="F75" s="2"/>
      <c r="G75" s="2"/>
      <c r="H75" s="2"/>
    </row>
    <row r="76" spans="1:8" ht="17.649999999999999" x14ac:dyDescent="0.5">
      <c r="A76" s="36"/>
      <c r="B76" s="32"/>
      <c r="C76" s="32"/>
      <c r="D76" s="32"/>
      <c r="E76" s="37"/>
      <c r="F76" s="2"/>
      <c r="G76" s="2"/>
      <c r="H76" s="2"/>
    </row>
    <row r="77" spans="1:8" ht="17.649999999999999" x14ac:dyDescent="0.5">
      <c r="A77" s="36"/>
      <c r="B77" s="32"/>
      <c r="C77" s="32"/>
      <c r="D77" s="32"/>
      <c r="E77" s="38"/>
      <c r="F77" s="2"/>
      <c r="G77" s="2"/>
      <c r="H77" s="2"/>
    </row>
    <row r="78" spans="1:8" ht="17.649999999999999" x14ac:dyDescent="0.5">
      <c r="A78" s="36"/>
      <c r="B78" s="32"/>
      <c r="C78" s="32"/>
      <c r="D78" s="32"/>
      <c r="E78" s="38"/>
      <c r="F78" s="2"/>
      <c r="G78" s="2"/>
      <c r="H78" s="2"/>
    </row>
    <row r="79" spans="1:8" ht="17.649999999999999" x14ac:dyDescent="0.5">
      <c r="A79" s="36"/>
      <c r="B79" s="32"/>
      <c r="C79" s="32"/>
      <c r="D79" s="32"/>
      <c r="E79" s="38"/>
      <c r="F79" s="2"/>
      <c r="G79" s="2"/>
      <c r="H79" s="2"/>
    </row>
    <row r="80" spans="1:8" ht="17.649999999999999" x14ac:dyDescent="0.5">
      <c r="A80" s="36"/>
      <c r="B80" s="32"/>
      <c r="C80" s="32"/>
      <c r="D80" s="32"/>
      <c r="E80" s="40"/>
      <c r="F80" s="2"/>
      <c r="G80" s="2"/>
      <c r="H80" s="2"/>
    </row>
    <row r="81" spans="1:8" ht="17.649999999999999" x14ac:dyDescent="0.5">
      <c r="A81" s="36"/>
      <c r="B81" s="32"/>
      <c r="C81" s="32"/>
      <c r="D81" s="32"/>
      <c r="E81" s="32"/>
      <c r="F81" s="2"/>
      <c r="G81" s="2"/>
      <c r="H81" s="2"/>
    </row>
    <row r="82" spans="1:8" x14ac:dyDescent="0.4">
      <c r="A82" s="41"/>
      <c r="B82" s="2"/>
      <c r="C82" s="2"/>
      <c r="D82" s="2"/>
      <c r="E82" s="2"/>
      <c r="F82" s="2"/>
      <c r="G82" s="2"/>
      <c r="H82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3C7DA-50B0-4163-92AD-D7FA5D5783D5}">
  <dimension ref="A1:H71"/>
  <sheetViews>
    <sheetView zoomScale="87" zoomScaleNormal="87" workbookViewId="0">
      <selection activeCell="D9" sqref="D9"/>
    </sheetView>
  </sheetViews>
  <sheetFormatPr defaultRowHeight="15" x14ac:dyDescent="0.4"/>
  <cols>
    <col min="1" max="1" width="9.6640625" customWidth="1"/>
    <col min="2" max="2" width="15.6640625" customWidth="1"/>
    <col min="3" max="3" width="3.6640625" customWidth="1"/>
    <col min="4" max="4" width="7.6640625" customWidth="1"/>
    <col min="5" max="5" width="18.6640625" customWidth="1"/>
    <col min="6" max="6" width="14.6640625" customWidth="1"/>
    <col min="7" max="7" width="11.6640625" customWidth="1"/>
  </cols>
  <sheetData>
    <row r="1" spans="1:8" ht="22.5" x14ac:dyDescent="0.6">
      <c r="A1" s="1" t="s">
        <v>0</v>
      </c>
      <c r="B1" s="2"/>
      <c r="C1" s="2"/>
      <c r="D1" s="2"/>
      <c r="E1" s="2"/>
      <c r="F1" s="2"/>
      <c r="G1" s="2"/>
      <c r="H1" s="2"/>
    </row>
    <row r="2" spans="1:8" ht="22.5" x14ac:dyDescent="0.6">
      <c r="A2" s="1" t="s">
        <v>1</v>
      </c>
      <c r="B2" s="2"/>
      <c r="C2" s="2"/>
      <c r="D2" s="2"/>
      <c r="E2" s="2"/>
      <c r="F2" s="2"/>
      <c r="G2" s="2"/>
      <c r="H2" s="2"/>
    </row>
    <row r="3" spans="1:8" ht="22.5" x14ac:dyDescent="0.6">
      <c r="A3" s="1" t="str">
        <f>ARG!$A$3</f>
        <v>MONTH ENDED:  SEPTEMBER 2025</v>
      </c>
      <c r="B3" s="2"/>
      <c r="C3" s="2"/>
      <c r="D3" s="2"/>
      <c r="E3" s="2"/>
      <c r="F3" s="2"/>
      <c r="G3" s="2"/>
      <c r="H3" s="2"/>
    </row>
    <row r="4" spans="1:8" x14ac:dyDescent="0.4">
      <c r="A4" s="3"/>
      <c r="B4" s="3"/>
      <c r="C4" s="3"/>
      <c r="D4" s="3"/>
      <c r="E4" s="3"/>
      <c r="F4" s="4"/>
      <c r="G4" s="4"/>
      <c r="H4" s="2"/>
    </row>
    <row r="5" spans="1:8" ht="22.5" x14ac:dyDescent="0.6">
      <c r="A5" s="2"/>
      <c r="B5" s="62"/>
      <c r="C5" s="62"/>
      <c r="D5" s="5" t="s">
        <v>73</v>
      </c>
      <c r="E5" s="6"/>
      <c r="F5" s="7"/>
      <c r="G5" s="63"/>
      <c r="H5" s="2"/>
    </row>
    <row r="6" spans="1:8" ht="17.649999999999999" x14ac:dyDescent="0.5">
      <c r="A6" s="21" t="s">
        <v>3</v>
      </c>
      <c r="B6" s="62"/>
      <c r="C6" s="62"/>
      <c r="D6" s="62"/>
      <c r="E6" s="62"/>
      <c r="F6" s="63"/>
      <c r="G6" s="63"/>
      <c r="H6" s="2"/>
    </row>
    <row r="7" spans="1:8" x14ac:dyDescent="0.4">
      <c r="A7" s="9"/>
      <c r="B7" s="9"/>
      <c r="C7" s="9"/>
      <c r="D7" s="9"/>
      <c r="E7" s="10" t="s">
        <v>4</v>
      </c>
      <c r="F7" s="10" t="s">
        <v>4</v>
      </c>
      <c r="G7" s="11" t="s">
        <v>5</v>
      </c>
      <c r="H7" s="2"/>
    </row>
    <row r="8" spans="1:8" x14ac:dyDescent="0.4">
      <c r="A8" s="9"/>
      <c r="B8" s="9"/>
      <c r="C8" s="9"/>
      <c r="D8" s="10" t="s">
        <v>6</v>
      </c>
      <c r="E8" s="10" t="s">
        <v>7</v>
      </c>
      <c r="F8" s="11" t="s">
        <v>8</v>
      </c>
      <c r="G8" s="11" t="s">
        <v>9</v>
      </c>
      <c r="H8" s="2"/>
    </row>
    <row r="9" spans="1:8" x14ac:dyDescent="0.4">
      <c r="A9" s="108" t="s">
        <v>10</v>
      </c>
      <c r="B9" s="12"/>
      <c r="C9" s="13"/>
      <c r="D9" s="52"/>
      <c r="E9" s="77"/>
      <c r="F9" s="78"/>
      <c r="G9" s="79"/>
      <c r="H9" s="14"/>
    </row>
    <row r="10" spans="1:8" x14ac:dyDescent="0.4">
      <c r="A10" s="108" t="s">
        <v>11</v>
      </c>
      <c r="B10" s="12"/>
      <c r="C10" s="13"/>
      <c r="D10" s="52"/>
      <c r="E10" s="77"/>
      <c r="F10" s="78"/>
      <c r="G10" s="79"/>
      <c r="H10" s="14"/>
    </row>
    <row r="11" spans="1:8" x14ac:dyDescent="0.4">
      <c r="A11" s="108" t="s">
        <v>111</v>
      </c>
      <c r="B11" s="12"/>
      <c r="C11" s="13"/>
      <c r="D11" s="52"/>
      <c r="E11" s="77"/>
      <c r="F11" s="78"/>
      <c r="G11" s="79"/>
      <c r="H11" s="14"/>
    </row>
    <row r="12" spans="1:8" x14ac:dyDescent="0.4">
      <c r="A12" s="108" t="s">
        <v>25</v>
      </c>
      <c r="B12" s="12"/>
      <c r="C12" s="13"/>
      <c r="D12" s="52"/>
      <c r="E12" s="77"/>
      <c r="F12" s="78"/>
      <c r="G12" s="79"/>
      <c r="H12" s="14"/>
    </row>
    <row r="13" spans="1:8" x14ac:dyDescent="0.4">
      <c r="A13" s="108" t="s">
        <v>70</v>
      </c>
      <c r="B13" s="12"/>
      <c r="C13" s="13"/>
      <c r="D13" s="52">
        <v>15</v>
      </c>
      <c r="E13" s="77">
        <v>1048618</v>
      </c>
      <c r="F13" s="78">
        <v>165155.32999999999</v>
      </c>
      <c r="G13" s="79">
        <f>F13/E13</f>
        <v>0.15749808795958106</v>
      </c>
      <c r="H13" s="14"/>
    </row>
    <row r="14" spans="1:8" x14ac:dyDescent="0.4">
      <c r="A14" s="108" t="s">
        <v>99</v>
      </c>
      <c r="B14" s="12"/>
      <c r="C14" s="13"/>
      <c r="D14" s="52">
        <v>3</v>
      </c>
      <c r="E14" s="77">
        <v>547595</v>
      </c>
      <c r="F14" s="78">
        <v>111444.5</v>
      </c>
      <c r="G14" s="79">
        <f>F14/E14</f>
        <v>0.20351628484555193</v>
      </c>
      <c r="H14" s="14"/>
    </row>
    <row r="15" spans="1:8" x14ac:dyDescent="0.4">
      <c r="A15" s="108" t="s">
        <v>101</v>
      </c>
      <c r="B15" s="12"/>
      <c r="C15" s="13"/>
      <c r="D15" s="52"/>
      <c r="E15" s="77"/>
      <c r="F15" s="78"/>
      <c r="G15" s="79"/>
      <c r="H15" s="14"/>
    </row>
    <row r="16" spans="1:8" x14ac:dyDescent="0.4">
      <c r="A16" s="108" t="s">
        <v>96</v>
      </c>
      <c r="B16" s="12"/>
      <c r="C16" s="13"/>
      <c r="D16" s="52">
        <v>1</v>
      </c>
      <c r="E16" s="77">
        <v>789784</v>
      </c>
      <c r="F16" s="78">
        <v>195568</v>
      </c>
      <c r="G16" s="79">
        <f>F16/E16</f>
        <v>0.24762213465960314</v>
      </c>
      <c r="H16" s="14"/>
    </row>
    <row r="17" spans="1:8" x14ac:dyDescent="0.4">
      <c r="A17" s="108" t="s">
        <v>74</v>
      </c>
      <c r="B17" s="12"/>
      <c r="C17" s="13"/>
      <c r="D17" s="52">
        <v>2</v>
      </c>
      <c r="E17" s="77">
        <v>261580</v>
      </c>
      <c r="F17" s="78">
        <v>62915</v>
      </c>
      <c r="G17" s="79">
        <f>F17/E17</f>
        <v>0.24051915284043124</v>
      </c>
      <c r="H17" s="14"/>
    </row>
    <row r="18" spans="1:8" x14ac:dyDescent="0.4">
      <c r="A18" s="110" t="s">
        <v>105</v>
      </c>
      <c r="B18" s="12"/>
      <c r="C18" s="13"/>
      <c r="D18" s="52">
        <v>2</v>
      </c>
      <c r="E18" s="77">
        <v>304344</v>
      </c>
      <c r="F18" s="78">
        <v>70783.740000000005</v>
      </c>
      <c r="G18" s="79">
        <f>F18/E18</f>
        <v>0.23257806955287438</v>
      </c>
      <c r="H18" s="14"/>
    </row>
    <row r="19" spans="1:8" x14ac:dyDescent="0.4">
      <c r="A19" s="110" t="s">
        <v>14</v>
      </c>
      <c r="B19" s="12"/>
      <c r="C19" s="13"/>
      <c r="D19" s="52"/>
      <c r="E19" s="77"/>
      <c r="F19" s="78"/>
      <c r="G19" s="79"/>
      <c r="H19" s="14"/>
    </row>
    <row r="20" spans="1:8" x14ac:dyDescent="0.4">
      <c r="A20" s="108" t="s">
        <v>15</v>
      </c>
      <c r="B20" s="12"/>
      <c r="C20" s="13"/>
      <c r="D20" s="52">
        <v>2</v>
      </c>
      <c r="E20" s="77">
        <v>984222</v>
      </c>
      <c r="F20" s="78">
        <v>258099</v>
      </c>
      <c r="G20" s="79">
        <f>F20/E20</f>
        <v>0.2622365685790401</v>
      </c>
      <c r="H20" s="14"/>
    </row>
    <row r="21" spans="1:8" x14ac:dyDescent="0.4">
      <c r="A21" s="108" t="s">
        <v>135</v>
      </c>
      <c r="B21" s="12"/>
      <c r="C21" s="13"/>
      <c r="D21" s="52"/>
      <c r="E21" s="77"/>
      <c r="F21" s="78"/>
      <c r="G21" s="79"/>
      <c r="H21" s="14"/>
    </row>
    <row r="22" spans="1:8" x14ac:dyDescent="0.4">
      <c r="A22" s="108" t="s">
        <v>91</v>
      </c>
      <c r="B22" s="12"/>
      <c r="C22" s="13"/>
      <c r="D22" s="52"/>
      <c r="E22" s="77"/>
      <c r="F22" s="78"/>
      <c r="G22" s="79"/>
      <c r="H22" s="14"/>
    </row>
    <row r="23" spans="1:8" x14ac:dyDescent="0.4">
      <c r="A23" s="108" t="s">
        <v>106</v>
      </c>
      <c r="B23" s="12"/>
      <c r="C23" s="13"/>
      <c r="D23" s="52">
        <v>3</v>
      </c>
      <c r="E23" s="77">
        <v>1011638</v>
      </c>
      <c r="F23" s="78">
        <v>238126.64</v>
      </c>
      <c r="G23" s="79">
        <f t="shared" ref="G23:G29" si="0">F23/E23</f>
        <v>0.23538720372307093</v>
      </c>
      <c r="H23" s="14"/>
    </row>
    <row r="24" spans="1:8" x14ac:dyDescent="0.4">
      <c r="A24" s="108" t="s">
        <v>18</v>
      </c>
      <c r="B24" s="12"/>
      <c r="C24" s="13"/>
      <c r="D24" s="52">
        <v>2</v>
      </c>
      <c r="E24" s="77">
        <v>2089892</v>
      </c>
      <c r="F24" s="78">
        <v>398220</v>
      </c>
      <c r="G24" s="79">
        <f t="shared" si="0"/>
        <v>0.19054573154976429</v>
      </c>
      <c r="H24" s="14"/>
    </row>
    <row r="25" spans="1:8" x14ac:dyDescent="0.4">
      <c r="A25" s="109" t="s">
        <v>20</v>
      </c>
      <c r="B25" s="12"/>
      <c r="C25" s="13"/>
      <c r="D25" s="52">
        <v>4</v>
      </c>
      <c r="E25" s="77">
        <v>791632</v>
      </c>
      <c r="F25" s="78">
        <v>108054</v>
      </c>
      <c r="G25" s="79">
        <f t="shared" si="0"/>
        <v>0.13649524021262405</v>
      </c>
      <c r="H25" s="14"/>
    </row>
    <row r="26" spans="1:8" x14ac:dyDescent="0.4">
      <c r="A26" s="109" t="s">
        <v>21</v>
      </c>
      <c r="B26" s="12"/>
      <c r="C26" s="13"/>
      <c r="D26" s="52"/>
      <c r="E26" s="77"/>
      <c r="F26" s="78"/>
      <c r="G26" s="79"/>
      <c r="H26" s="14"/>
    </row>
    <row r="27" spans="1:8" x14ac:dyDescent="0.4">
      <c r="A27" s="110" t="s">
        <v>22</v>
      </c>
      <c r="B27" s="12"/>
      <c r="C27" s="13"/>
      <c r="D27" s="52"/>
      <c r="E27" s="77"/>
      <c r="F27" s="78"/>
      <c r="G27" s="79"/>
      <c r="H27" s="14"/>
    </row>
    <row r="28" spans="1:8" x14ac:dyDescent="0.4">
      <c r="A28" s="110" t="s">
        <v>23</v>
      </c>
      <c r="B28" s="12"/>
      <c r="C28" s="13"/>
      <c r="D28" s="52"/>
      <c r="E28" s="77"/>
      <c r="F28" s="78"/>
      <c r="G28" s="79"/>
      <c r="H28" s="14"/>
    </row>
    <row r="29" spans="1:8" x14ac:dyDescent="0.4">
      <c r="A29" s="110" t="s">
        <v>24</v>
      </c>
      <c r="B29" s="12"/>
      <c r="C29" s="13"/>
      <c r="D29" s="52">
        <v>1</v>
      </c>
      <c r="E29" s="77">
        <v>58115</v>
      </c>
      <c r="F29" s="78">
        <v>20861</v>
      </c>
      <c r="G29" s="79">
        <f t="shared" si="0"/>
        <v>0.35896068140755399</v>
      </c>
      <c r="H29" s="14"/>
    </row>
    <row r="30" spans="1:8" x14ac:dyDescent="0.4">
      <c r="A30" s="110" t="s">
        <v>152</v>
      </c>
      <c r="B30" s="12"/>
      <c r="C30" s="13"/>
      <c r="D30" s="52"/>
      <c r="E30" s="77"/>
      <c r="F30" s="78"/>
      <c r="G30" s="79"/>
      <c r="H30" s="14"/>
    </row>
    <row r="31" spans="1:8" x14ac:dyDescent="0.4">
      <c r="A31" s="110" t="s">
        <v>145</v>
      </c>
      <c r="B31" s="12"/>
      <c r="C31" s="13"/>
      <c r="D31" s="52">
        <v>2</v>
      </c>
      <c r="E31" s="77">
        <v>1826947</v>
      </c>
      <c r="F31" s="78">
        <v>264009.5</v>
      </c>
      <c r="G31" s="79">
        <f>F31/E31</f>
        <v>0.14450857085618796</v>
      </c>
      <c r="H31" s="14"/>
    </row>
    <row r="32" spans="1:8" x14ac:dyDescent="0.4">
      <c r="A32" s="110" t="s">
        <v>102</v>
      </c>
      <c r="B32" s="12"/>
      <c r="C32" s="13"/>
      <c r="D32" s="52">
        <v>1</v>
      </c>
      <c r="E32" s="77">
        <v>115108</v>
      </c>
      <c r="F32" s="78">
        <v>43684</v>
      </c>
      <c r="G32" s="79">
        <f>F32/E32</f>
        <v>0.37950446537165095</v>
      </c>
      <c r="H32" s="14"/>
    </row>
    <row r="33" spans="1:8" x14ac:dyDescent="0.4">
      <c r="A33" s="110" t="s">
        <v>27</v>
      </c>
      <c r="B33" s="12"/>
      <c r="C33" s="13"/>
      <c r="D33" s="52"/>
      <c r="E33" s="77"/>
      <c r="F33" s="78"/>
      <c r="G33" s="79"/>
      <c r="H33" s="14"/>
    </row>
    <row r="34" spans="1:8" x14ac:dyDescent="0.4">
      <c r="A34" s="110" t="s">
        <v>72</v>
      </c>
      <c r="B34" s="12"/>
      <c r="C34" s="13"/>
      <c r="D34" s="52">
        <v>4</v>
      </c>
      <c r="E34" s="77">
        <v>4084593</v>
      </c>
      <c r="F34" s="78">
        <v>774064</v>
      </c>
      <c r="G34" s="79">
        <f>F34/E34</f>
        <v>0.18950823252157559</v>
      </c>
      <c r="H34" s="14"/>
    </row>
    <row r="35" spans="1:8" x14ac:dyDescent="0.4">
      <c r="A35" s="15" t="s">
        <v>28</v>
      </c>
      <c r="B35" s="12"/>
      <c r="C35" s="13"/>
      <c r="D35" s="53"/>
      <c r="E35" s="77"/>
      <c r="F35" s="78"/>
      <c r="G35" s="80"/>
      <c r="H35" s="14"/>
    </row>
    <row r="36" spans="1:8" x14ac:dyDescent="0.4">
      <c r="A36" s="15" t="s">
        <v>44</v>
      </c>
      <c r="B36" s="12"/>
      <c r="C36" s="13"/>
      <c r="D36" s="53"/>
      <c r="E36" s="77"/>
      <c r="F36" s="78"/>
      <c r="G36" s="80"/>
      <c r="H36" s="14"/>
    </row>
    <row r="37" spans="1:8" x14ac:dyDescent="0.4">
      <c r="A37" s="15" t="s">
        <v>30</v>
      </c>
      <c r="B37" s="12"/>
      <c r="C37" s="13"/>
      <c r="D37" s="53"/>
      <c r="E37" s="77"/>
      <c r="F37" s="78"/>
      <c r="G37" s="80"/>
      <c r="H37" s="14"/>
    </row>
    <row r="38" spans="1:8" x14ac:dyDescent="0.4">
      <c r="A38" s="16"/>
      <c r="B38" s="17"/>
      <c r="C38" s="13"/>
      <c r="D38" s="53"/>
      <c r="E38" s="81"/>
      <c r="F38" s="81"/>
      <c r="G38" s="80"/>
      <c r="H38" s="14"/>
    </row>
    <row r="39" spans="1:8" x14ac:dyDescent="0.4">
      <c r="A39" s="18" t="s">
        <v>31</v>
      </c>
      <c r="B39" s="19"/>
      <c r="C39" s="2"/>
      <c r="D39" s="54">
        <f>SUM(D9:D38)</f>
        <v>42</v>
      </c>
      <c r="E39" s="89">
        <f>SUM(E9:E38)</f>
        <v>13914068</v>
      </c>
      <c r="F39" s="89">
        <f>SUM(F9:F38)</f>
        <v>2710984.71</v>
      </c>
      <c r="G39" s="93">
        <f>F39/E39</f>
        <v>0.1948376786716868</v>
      </c>
      <c r="H39" s="14"/>
    </row>
    <row r="40" spans="1:8" x14ac:dyDescent="0.4">
      <c r="A40" s="60"/>
      <c r="B40" s="31"/>
      <c r="C40" s="2"/>
      <c r="D40" s="64"/>
      <c r="E40" s="100"/>
      <c r="F40" s="100"/>
      <c r="G40" s="101"/>
      <c r="H40" s="14"/>
    </row>
    <row r="41" spans="1:8" ht="17.649999999999999" x14ac:dyDescent="0.5">
      <c r="A41" s="21" t="s">
        <v>32</v>
      </c>
      <c r="B41" s="22"/>
      <c r="C41" s="22"/>
      <c r="D41" s="10"/>
      <c r="E41" s="86"/>
      <c r="F41" s="56"/>
      <c r="G41" s="56"/>
      <c r="H41" s="14"/>
    </row>
    <row r="42" spans="1:8" x14ac:dyDescent="0.4">
      <c r="A42" s="23"/>
      <c r="B42" s="23"/>
      <c r="C42" s="23"/>
      <c r="D42" s="87"/>
      <c r="E42" s="10" t="s">
        <v>122</v>
      </c>
      <c r="F42" s="10" t="s">
        <v>122</v>
      </c>
      <c r="G42" s="10" t="s">
        <v>5</v>
      </c>
      <c r="H42" s="14"/>
    </row>
    <row r="43" spans="1:8" x14ac:dyDescent="0.4">
      <c r="A43" s="23"/>
      <c r="B43" s="23"/>
      <c r="C43" s="23"/>
      <c r="D43" s="87" t="s">
        <v>6</v>
      </c>
      <c r="E43" s="57" t="s">
        <v>123</v>
      </c>
      <c r="F43" s="56" t="s">
        <v>8</v>
      </c>
      <c r="G43" s="59" t="s">
        <v>124</v>
      </c>
      <c r="H43" s="14"/>
    </row>
    <row r="44" spans="1:8" x14ac:dyDescent="0.4">
      <c r="A44" s="24" t="s">
        <v>33</v>
      </c>
      <c r="B44" s="25"/>
      <c r="C44" s="13"/>
      <c r="D44" s="52">
        <v>154</v>
      </c>
      <c r="E44" s="78">
        <v>22478813.170000002</v>
      </c>
      <c r="F44" s="78">
        <v>1408443.9</v>
      </c>
      <c r="G44" s="79">
        <f>1-(+F44/E44)</f>
        <v>0.93734349365563063</v>
      </c>
      <c r="H44" s="14"/>
    </row>
    <row r="45" spans="1:8" x14ac:dyDescent="0.4">
      <c r="A45" s="24" t="s">
        <v>34</v>
      </c>
      <c r="B45" s="25"/>
      <c r="C45" s="13"/>
      <c r="D45" s="52">
        <v>16</v>
      </c>
      <c r="E45" s="78">
        <v>9346448.7699999996</v>
      </c>
      <c r="F45" s="78">
        <v>561429.36</v>
      </c>
      <c r="G45" s="79">
        <f t="shared" ref="G45:G55" si="1">1-(+F45/E45)</f>
        <v>0.93993126439615637</v>
      </c>
      <c r="H45" s="14"/>
    </row>
    <row r="46" spans="1:8" x14ac:dyDescent="0.4">
      <c r="A46" s="24" t="s">
        <v>35</v>
      </c>
      <c r="B46" s="25"/>
      <c r="C46" s="13"/>
      <c r="D46" s="52">
        <v>136</v>
      </c>
      <c r="E46" s="78">
        <v>11931575.550000001</v>
      </c>
      <c r="F46" s="78">
        <v>607877.62</v>
      </c>
      <c r="G46" s="79">
        <f t="shared" si="1"/>
        <v>0.94905303013397924</v>
      </c>
      <c r="H46" s="14"/>
    </row>
    <row r="47" spans="1:8" x14ac:dyDescent="0.4">
      <c r="A47" s="24" t="s">
        <v>36</v>
      </c>
      <c r="B47" s="25"/>
      <c r="C47" s="13"/>
      <c r="D47" s="52">
        <v>3</v>
      </c>
      <c r="E47" s="78">
        <v>1469126.49</v>
      </c>
      <c r="F47" s="78">
        <v>116134.45</v>
      </c>
      <c r="G47" s="79">
        <f t="shared" si="1"/>
        <v>0.92094999934280675</v>
      </c>
      <c r="H47" s="14"/>
    </row>
    <row r="48" spans="1:8" x14ac:dyDescent="0.4">
      <c r="A48" s="24" t="s">
        <v>37</v>
      </c>
      <c r="B48" s="25"/>
      <c r="C48" s="13"/>
      <c r="D48" s="52">
        <v>57</v>
      </c>
      <c r="E48" s="78">
        <v>9404945.5600000005</v>
      </c>
      <c r="F48" s="78">
        <v>590676.57999999996</v>
      </c>
      <c r="G48" s="79">
        <f t="shared" si="1"/>
        <v>0.93719510908046133</v>
      </c>
      <c r="H48" s="14"/>
    </row>
    <row r="49" spans="1:8" x14ac:dyDescent="0.4">
      <c r="A49" s="24" t="s">
        <v>38</v>
      </c>
      <c r="B49" s="25"/>
      <c r="C49" s="13"/>
      <c r="D49" s="52"/>
      <c r="E49" s="78"/>
      <c r="F49" s="78"/>
      <c r="G49" s="79"/>
      <c r="H49" s="2"/>
    </row>
    <row r="50" spans="1:8" x14ac:dyDescent="0.4">
      <c r="A50" s="24" t="s">
        <v>39</v>
      </c>
      <c r="B50" s="25"/>
      <c r="C50" s="13"/>
      <c r="D50" s="52">
        <v>8</v>
      </c>
      <c r="E50" s="78">
        <v>1222665</v>
      </c>
      <c r="F50" s="78">
        <v>96220</v>
      </c>
      <c r="G50" s="79">
        <f t="shared" si="1"/>
        <v>0.92130305521136202</v>
      </c>
      <c r="H50" s="2"/>
    </row>
    <row r="51" spans="1:8" x14ac:dyDescent="0.4">
      <c r="A51" s="24" t="s">
        <v>40</v>
      </c>
      <c r="B51" s="25"/>
      <c r="C51" s="13"/>
      <c r="D51" s="52">
        <v>3</v>
      </c>
      <c r="E51" s="78">
        <v>294955</v>
      </c>
      <c r="F51" s="78">
        <v>26425</v>
      </c>
      <c r="G51" s="79">
        <f t="shared" si="1"/>
        <v>0.9104100625519147</v>
      </c>
      <c r="H51" s="2"/>
    </row>
    <row r="52" spans="1:8" x14ac:dyDescent="0.4">
      <c r="A52" s="45" t="s">
        <v>41</v>
      </c>
      <c r="B52" s="25"/>
      <c r="C52" s="13"/>
      <c r="D52" s="52">
        <v>2</v>
      </c>
      <c r="E52" s="78">
        <v>275725</v>
      </c>
      <c r="F52" s="78">
        <v>30425</v>
      </c>
      <c r="G52" s="79">
        <f t="shared" si="1"/>
        <v>0.88965454710309189</v>
      </c>
      <c r="H52" s="2"/>
    </row>
    <row r="53" spans="1:8" x14ac:dyDescent="0.4">
      <c r="A53" s="46" t="s">
        <v>59</v>
      </c>
      <c r="B53" s="25"/>
      <c r="C53" s="13"/>
      <c r="D53" s="52"/>
      <c r="E53" s="78"/>
      <c r="F53" s="78"/>
      <c r="G53" s="79"/>
      <c r="H53" s="2"/>
    </row>
    <row r="54" spans="1:8" x14ac:dyDescent="0.4">
      <c r="A54" s="24" t="s">
        <v>92</v>
      </c>
      <c r="B54" s="25"/>
      <c r="C54" s="13"/>
      <c r="D54" s="52">
        <v>1207</v>
      </c>
      <c r="E54" s="78">
        <v>137524248.75999999</v>
      </c>
      <c r="F54" s="78">
        <v>15322799.130000001</v>
      </c>
      <c r="G54" s="79">
        <f t="shared" si="1"/>
        <v>0.88858111010851237</v>
      </c>
      <c r="H54" s="2"/>
    </row>
    <row r="55" spans="1:8" x14ac:dyDescent="0.4">
      <c r="A55" s="50" t="s">
        <v>93</v>
      </c>
      <c r="B55" s="27"/>
      <c r="C55" s="13"/>
      <c r="D55" s="52">
        <v>2</v>
      </c>
      <c r="E55" s="78">
        <v>271217.44</v>
      </c>
      <c r="F55" s="78">
        <v>32860.089999999997</v>
      </c>
      <c r="G55" s="79">
        <f t="shared" si="1"/>
        <v>0.8788422676653832</v>
      </c>
      <c r="H55" s="2"/>
    </row>
    <row r="56" spans="1:8" x14ac:dyDescent="0.4">
      <c r="A56" s="15" t="s">
        <v>42</v>
      </c>
      <c r="B56" s="27"/>
      <c r="C56" s="13"/>
      <c r="D56" s="53"/>
      <c r="E56" s="81"/>
      <c r="F56" s="78"/>
      <c r="G56" s="80"/>
      <c r="H56" s="2"/>
    </row>
    <row r="57" spans="1:8" x14ac:dyDescent="0.4">
      <c r="A57" s="15" t="s">
        <v>43</v>
      </c>
      <c r="B57" s="25"/>
      <c r="C57" s="13"/>
      <c r="D57" s="53"/>
      <c r="E57" s="81"/>
      <c r="F57" s="78"/>
      <c r="G57" s="80"/>
      <c r="H57" s="2"/>
    </row>
    <row r="58" spans="1:8" x14ac:dyDescent="0.4">
      <c r="A58" s="15" t="s">
        <v>44</v>
      </c>
      <c r="B58" s="25"/>
      <c r="C58" s="13"/>
      <c r="D58" s="53"/>
      <c r="E58" s="77"/>
      <c r="F58" s="78"/>
      <c r="G58" s="80"/>
      <c r="H58" s="2"/>
    </row>
    <row r="59" spans="1:8" x14ac:dyDescent="0.4">
      <c r="A59" s="15" t="s">
        <v>30</v>
      </c>
      <c r="B59" s="25"/>
      <c r="C59" s="13"/>
      <c r="D59" s="53"/>
      <c r="E59" s="77"/>
      <c r="F59" s="78"/>
      <c r="G59" s="80"/>
      <c r="H59" s="2"/>
    </row>
    <row r="60" spans="1:8" x14ac:dyDescent="0.4">
      <c r="A60" s="29"/>
      <c r="B60" s="17"/>
      <c r="C60" s="13"/>
      <c r="D60" s="53"/>
      <c r="E60" s="88"/>
      <c r="F60" s="88"/>
      <c r="G60" s="80"/>
      <c r="H60" s="2"/>
    </row>
    <row r="61" spans="1:8" x14ac:dyDescent="0.4">
      <c r="A61" s="19" t="s">
        <v>45</v>
      </c>
      <c r="B61" s="19"/>
      <c r="C61" s="2"/>
      <c r="D61" s="54">
        <f>SUM(D44:D57)</f>
        <v>1588</v>
      </c>
      <c r="E61" s="89">
        <f>SUM(E44:E60)</f>
        <v>194219720.74000001</v>
      </c>
      <c r="F61" s="89">
        <f>SUM(F44:F60)</f>
        <v>18793291.129999999</v>
      </c>
      <c r="G61" s="83">
        <f>1-(+F61/E61)</f>
        <v>0.90323695730590414</v>
      </c>
      <c r="H61" s="2"/>
    </row>
    <row r="62" spans="1:8" x14ac:dyDescent="0.4">
      <c r="A62" s="30"/>
      <c r="B62" s="30"/>
      <c r="C62" s="30"/>
      <c r="D62" s="90"/>
      <c r="E62" s="91"/>
      <c r="F62" s="92"/>
      <c r="G62" s="92"/>
      <c r="H62" s="2"/>
    </row>
    <row r="63" spans="1:8" ht="17.25" x14ac:dyDescent="0.45">
      <c r="A63" s="31" t="s">
        <v>46</v>
      </c>
      <c r="B63" s="32"/>
      <c r="C63" s="32"/>
      <c r="D63" s="32"/>
      <c r="E63" s="32"/>
      <c r="F63" s="33">
        <f>F61+F27+F39</f>
        <v>21504275.84</v>
      </c>
      <c r="G63" s="32"/>
      <c r="H63" s="2"/>
    </row>
    <row r="64" spans="1:8" ht="17.649999999999999" x14ac:dyDescent="0.5">
      <c r="A64" s="36"/>
      <c r="B64" s="32"/>
      <c r="C64" s="32"/>
      <c r="D64" s="32"/>
      <c r="E64" s="37"/>
      <c r="F64" s="2"/>
      <c r="G64" s="2"/>
      <c r="H64" s="2"/>
    </row>
    <row r="65" spans="1:8" x14ac:dyDescent="0.4">
      <c r="A65" s="3" t="s">
        <v>47</v>
      </c>
      <c r="B65" s="20"/>
      <c r="C65" s="20"/>
      <c r="D65" s="20"/>
      <c r="E65" s="20"/>
      <c r="F65" s="34"/>
      <c r="G65" s="20"/>
      <c r="H65" s="2"/>
    </row>
    <row r="66" spans="1:8" x14ac:dyDescent="0.4">
      <c r="A66" s="3" t="s">
        <v>48</v>
      </c>
      <c r="B66" s="20"/>
      <c r="C66" s="20"/>
      <c r="D66" s="20"/>
      <c r="E66" s="20"/>
      <c r="F66" s="34"/>
      <c r="G66" s="20"/>
      <c r="H66" s="2"/>
    </row>
    <row r="67" spans="1:8" x14ac:dyDescent="0.4">
      <c r="A67" s="3" t="s">
        <v>49</v>
      </c>
      <c r="B67" s="20"/>
      <c r="C67" s="20"/>
      <c r="D67" s="20"/>
      <c r="E67" s="20"/>
      <c r="F67" s="34"/>
      <c r="G67" s="20"/>
      <c r="H67" s="2"/>
    </row>
    <row r="68" spans="1:8" x14ac:dyDescent="0.4">
      <c r="A68" s="3"/>
      <c r="B68" s="20"/>
      <c r="C68" s="20"/>
      <c r="D68" s="20"/>
      <c r="E68" s="20"/>
      <c r="F68" s="34"/>
      <c r="G68" s="20"/>
      <c r="H68" s="2"/>
    </row>
    <row r="69" spans="1:8" ht="17.25" x14ac:dyDescent="0.45">
      <c r="A69" s="35" t="s">
        <v>50</v>
      </c>
      <c r="B69" s="32"/>
      <c r="C69" s="32"/>
      <c r="D69" s="32"/>
      <c r="E69" s="32"/>
      <c r="F69" s="33"/>
      <c r="G69" s="32"/>
      <c r="H69" s="2"/>
    </row>
    <row r="70" spans="1:8" ht="17.649999999999999" x14ac:dyDescent="0.5">
      <c r="A70" s="36"/>
      <c r="B70" s="32"/>
      <c r="C70" s="32"/>
      <c r="D70" s="32"/>
      <c r="E70" s="32"/>
      <c r="F70" s="2"/>
      <c r="G70" s="2"/>
      <c r="H70" s="2"/>
    </row>
    <row r="71" spans="1:8" x14ac:dyDescent="0.4">
      <c r="A71" s="41"/>
      <c r="B71" s="2"/>
      <c r="C71" s="2"/>
      <c r="D71" s="2"/>
      <c r="E71" s="2"/>
      <c r="F71" s="2"/>
      <c r="G71" s="2"/>
      <c r="H71" s="2"/>
    </row>
  </sheetData>
  <phoneticPr fontId="17" type="noConversion"/>
  <printOptions horizontalCentered="1"/>
  <pageMargins left="0.75" right="0.75" top="0.25" bottom="0.25" header="0.5" footer="0.5"/>
  <pageSetup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ARG</vt:lpstr>
      <vt:lpstr>CARUTHERSVILLE</vt:lpstr>
      <vt:lpstr>HOLLYWOOD</vt:lpstr>
      <vt:lpstr>HARKC</vt:lpstr>
      <vt:lpstr>BALLYSKC</vt:lpstr>
      <vt:lpstr>AMERKC</vt:lpstr>
      <vt:lpstr>LAGRANGE</vt:lpstr>
      <vt:lpstr>AMERSC</vt:lpstr>
      <vt:lpstr>RIVERCITY</vt:lpstr>
      <vt:lpstr>HORSESHOE</vt:lpstr>
      <vt:lpstr>ISLEBV</vt:lpstr>
      <vt:lpstr>STJO</vt:lpstr>
      <vt:lpstr>CAPE</vt:lpstr>
      <vt:lpstr>STATE TOTALS</vt:lpstr>
      <vt:lpstr>'STATE TOTALS'!Print_Area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Goforth</dc:creator>
  <cp:lastModifiedBy>Joey Wyss</cp:lastModifiedBy>
  <cp:lastPrinted>2024-04-08T21:36:56Z</cp:lastPrinted>
  <dcterms:created xsi:type="dcterms:W3CDTF">2012-06-07T14:04:25Z</dcterms:created>
  <dcterms:modified xsi:type="dcterms:W3CDTF">2025-11-06T21:54:14Z</dcterms:modified>
</cp:coreProperties>
</file>