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132" windowWidth="7848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<sst xmlns="http://schemas.openxmlformats.org/spreadsheetml/2006/main" count="933" uniqueCount="150">
  <si>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</si>
  <si>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</si>
  <si>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</si>
  <si>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</si>
  <si>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</si>
  <si>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</si>
  <si>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</si>
  <si>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</si>
  <si>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</si>
  <si>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</si>
  <si>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</si>
  <si>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</si>
  <si>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</si>
  <si>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</si>
  <si>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</si>
  <si>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</si>
  <si>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</si>
  <si>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</si>
  <si>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</si>
  <si>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</si>
  <si>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</si>
  <si>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</si>
  <si>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</si>
  <si>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</si>
  <si>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</si>
  <si>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</si>
  <si>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</si>
  <si>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</si>
  <si>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</si>
  <si>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</si>
  <si>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</si>
  <si>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</si>
  <si>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</si>
  <si>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</si>
  <si>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</si>
  <si>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</si>
  <si>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</si>
  <si>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</si>
  <si>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</si>
  <si>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</si>
  <si>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</si>
  <si>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</si>
  <si>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</si>
  <si>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</si>
  <si>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</si>
  <si>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</si>
  <si>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</si>
  <si>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</si>
  <si>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</si>
  <si>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</si>
  <si>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</si>
  <si>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</si>
  <si>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</si>
  <si>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</si>
  <si>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</si>
  <si>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</si>
  <si>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</si>
  <si>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</si>
  <si>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</si>
  <si>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</si>
  <si>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</si>
  <si>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</si>
  <si>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</si>
  <si>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</si>
  <si>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</si>
  <si>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</si>
  <si>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</si>
  <si>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</si>
  <si>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</si>
  <si>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</si>
  <si>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</si>
  <si>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</si>
  <si>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</si>
  <si>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</si>
  <si>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</si>
  <si>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</si>
  <si>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</si>
  <si>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</si>
  <si>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</si>
  <si>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</si>
  <si>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</si>
  <si>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</si>
  <si>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</si>
  <si>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</si>
  <si>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</si>
  <si>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</si>
  <si>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</si>
  <si>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</si>
  <si>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</si>
  <si>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</si>
  <si>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</si>
  <si>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</si>
  <si>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</si>
  <si>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</si>
  <si>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</si>
  <si>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</si>
  <si>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</si>
  <si>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</si>
  <si>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</si>
  <si>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</si>
  <si>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</si>
  <si>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</si>
  <si>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</si>
  <si>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>BOAT: ISLE OF CAPRI-CAPE GIRARDEAU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</si>
  <si>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</si>
  <si>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</si>
  <si>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</si>
  <si>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</si>
  <si>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</si>
  <si>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</si>
  <si>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</si>
  <si>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</si>
  <si>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</si>
  <si>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</si>
  <si>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</si>
  <si>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</si>
  <si>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</si>
  <si>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</si>
  <si>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</si>
  <si>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</si>
  <si>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</si>
  <si>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</si>
  <si>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</si>
  <si>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</si>
  <si>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</si>
  <si>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</si>
  <si>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</si>
  <si>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</si>
  <si>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</si>
  <si>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</si>
  <si>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</si>
  <si>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</si>
  <si>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</si>
  <si>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</si>
  <si>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</si>
  <si>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</si>
  <si>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</si>
  <si>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</si>
  <si>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</si>
  <si>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</si>
  <si>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</si>
  <si>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</si>
  <si>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</si>
  <si>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</si>
  <si>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</si>
  <si>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</si>
  <si>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</si>
  <si>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</si>
  <si>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>MONTH ENDED:   AUGUST 2019</t>
  </si>
  <si>
    <t xml:space="preserve">   Ultimate Texas Poker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</si>
</sst>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0" fillId="0" borderId="13" xfId="0" applyNumberFormat="1" applyFont="1" applyBorder="1" applyAlignment="1">
      <alignment/>
    </xf>
    <xf numFmtId="3" fontId="17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0" fillId="0" borderId="16" xfId="0" applyNumberFormat="1" applyFont="1" applyBorder="1" applyAlignment="1">
      <alignment/>
    </xf>
    <xf numFmtId="4" fontId="17" fillId="0" borderId="12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0" fontId="20" fillId="35" borderId="16" xfId="0" applyNumberFormat="1" applyFont="1" applyFill="1" applyBorder="1" applyAlignment="1">
      <alignment/>
    </xf>
    <xf numFmtId="4" fontId="16" fillId="35" borderId="12" xfId="0" applyNumberFormat="1" applyFont="1" applyFill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164" fontId="17" fillId="35" borderId="12" xfId="0" applyNumberFormat="1" applyFont="1" applyFill="1" applyBorder="1" applyAlignment="1">
      <alignment horizontal="center"/>
    </xf>
    <xf numFmtId="0" fontId="17" fillId="0" borderId="17" xfId="0" applyNumberFormat="1" applyFont="1" applyBorder="1" applyAlignment="1">
      <alignment/>
    </xf>
    <xf numFmtId="0" fontId="16" fillId="0" borderId="17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8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40" fontId="12" fillId="36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164" fontId="12" fillId="0" borderId="19" xfId="0" applyNumberFormat="1" applyFont="1" applyBorder="1" applyAlignment="1" applyProtection="1">
      <alignment/>
      <protection locked="0"/>
    </xf>
    <xf numFmtId="164" fontId="12" fillId="34" borderId="19" xfId="0" applyNumberFormat="1" applyFont="1" applyFill="1" applyBorder="1" applyAlignment="1" applyProtection="1">
      <alignment/>
      <protection locked="0"/>
    </xf>
    <xf numFmtId="164" fontId="14" fillId="0" borderId="19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20" xfId="0" applyNumberFormat="1" applyFont="1" applyBorder="1" applyAlignment="1">
      <alignment horizontal="centerContinuous"/>
    </xf>
    <xf numFmtId="164" fontId="14" fillId="0" borderId="21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8" xfId="0" applyNumberFormat="1" applyFont="1" applyBorder="1" applyAlignment="1" applyProtection="1">
      <alignment horizontal="center"/>
      <protection locked="0"/>
    </xf>
    <xf numFmtId="40" fontId="12" fillId="0" borderId="18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">
        <v>148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">
      <c r="A11" s="106" t="s">
        <v>118</v>
      </c>
      <c r="B11" s="13"/>
      <c r="C11" s="14"/>
      <c r="D11" s="86">
        <v>5</v>
      </c>
      <c r="E11" s="87">
        <v>850451</v>
      </c>
      <c r="F11" s="87">
        <v>177898.5</v>
      </c>
      <c r="G11" s="88">
        <f>F11/E11</f>
        <v>0.20918136377051705</v>
      </c>
      <c r="H11" s="15"/>
    </row>
    <row r="12" spans="1:8" ht="1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">
      <c r="A13" s="106" t="s">
        <v>127</v>
      </c>
      <c r="B13" s="13"/>
      <c r="C13" s="14"/>
      <c r="D13" s="86">
        <v>1</v>
      </c>
      <c r="E13" s="87">
        <v>183774</v>
      </c>
      <c r="F13" s="87">
        <v>57077</v>
      </c>
      <c r="G13" s="88">
        <f>F13/E13</f>
        <v>0.3105825633658733</v>
      </c>
      <c r="H13" s="15"/>
    </row>
    <row r="14" spans="1:8" ht="15">
      <c r="A14" s="106" t="s">
        <v>57</v>
      </c>
      <c r="B14" s="13"/>
      <c r="C14" s="14"/>
      <c r="D14" s="86"/>
      <c r="E14" s="87"/>
      <c r="F14" s="87"/>
      <c r="G14" s="88"/>
      <c r="H14" s="15"/>
    </row>
    <row r="15" spans="1:8" ht="15">
      <c r="A15" s="106" t="s">
        <v>132</v>
      </c>
      <c r="B15" s="13"/>
      <c r="C15" s="14"/>
      <c r="D15" s="86">
        <v>2</v>
      </c>
      <c r="E15" s="87">
        <v>311789</v>
      </c>
      <c r="F15" s="87">
        <v>45443.5</v>
      </c>
      <c r="G15" s="88">
        <f>F15/E15</f>
        <v>0.14575081224802672</v>
      </c>
      <c r="H15" s="15"/>
    </row>
    <row r="16" spans="1:8" ht="15">
      <c r="A16" s="106" t="s">
        <v>139</v>
      </c>
      <c r="B16" s="13"/>
      <c r="C16" s="14"/>
      <c r="D16" s="86">
        <v>1</v>
      </c>
      <c r="E16" s="87">
        <v>1224830</v>
      </c>
      <c r="F16" s="87">
        <v>193391</v>
      </c>
      <c r="G16" s="88">
        <f>F16/E16</f>
        <v>0.15789211564053787</v>
      </c>
      <c r="H16" s="15"/>
    </row>
    <row r="17" spans="1:8" ht="15">
      <c r="A17" s="106" t="s">
        <v>13</v>
      </c>
      <c r="B17" s="13"/>
      <c r="C17" s="14"/>
      <c r="D17" s="86"/>
      <c r="E17" s="87"/>
      <c r="F17" s="87"/>
      <c r="G17" s="88"/>
      <c r="H17" s="15"/>
    </row>
    <row r="18" spans="1:8" ht="15">
      <c r="A18" s="106" t="s">
        <v>14</v>
      </c>
      <c r="B18" s="13"/>
      <c r="C18" s="14"/>
      <c r="D18" s="86">
        <v>2</v>
      </c>
      <c r="E18" s="87">
        <v>702735</v>
      </c>
      <c r="F18" s="87">
        <v>51109.5</v>
      </c>
      <c r="G18" s="88">
        <f>F18/E18</f>
        <v>0.07272940724455164</v>
      </c>
      <c r="H18" s="15"/>
    </row>
    <row r="19" spans="1:8" ht="1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">
      <c r="A20" s="106" t="s">
        <v>16</v>
      </c>
      <c r="B20" s="13"/>
      <c r="C20" s="14"/>
      <c r="D20" s="86">
        <v>1</v>
      </c>
      <c r="E20" s="87">
        <v>635236</v>
      </c>
      <c r="F20" s="87">
        <v>97357.5</v>
      </c>
      <c r="G20" s="88">
        <f aca="true" t="shared" si="0" ref="G20:G25">F20/E20</f>
        <v>0.1532619372957452</v>
      </c>
      <c r="H20" s="15"/>
    </row>
    <row r="21" spans="1:8" ht="15">
      <c r="A21" s="106" t="s">
        <v>140</v>
      </c>
      <c r="B21" s="13"/>
      <c r="C21" s="14"/>
      <c r="D21" s="86"/>
      <c r="E21" s="87"/>
      <c r="F21" s="87"/>
      <c r="G21" s="88"/>
      <c r="H21" s="15"/>
    </row>
    <row r="22" spans="1:8" ht="15">
      <c r="A22" s="106" t="s">
        <v>60</v>
      </c>
      <c r="B22" s="13"/>
      <c r="C22" s="14"/>
      <c r="D22" s="86">
        <v>1</v>
      </c>
      <c r="E22" s="87">
        <v>83240</v>
      </c>
      <c r="F22" s="87">
        <v>6132.5</v>
      </c>
      <c r="G22" s="88">
        <f t="shared" si="0"/>
        <v>0.07367251321480058</v>
      </c>
      <c r="H22" s="15"/>
    </row>
    <row r="23" spans="1:8" ht="15">
      <c r="A23" s="106" t="s">
        <v>18</v>
      </c>
      <c r="B23" s="13"/>
      <c r="C23" s="14"/>
      <c r="D23" s="86">
        <v>6</v>
      </c>
      <c r="E23" s="87">
        <v>2254642</v>
      </c>
      <c r="F23" s="87">
        <v>573966</v>
      </c>
      <c r="G23" s="88">
        <f t="shared" si="0"/>
        <v>0.2545707921701095</v>
      </c>
      <c r="H23" s="15"/>
    </row>
    <row r="24" spans="1:8" ht="15">
      <c r="A24" s="106" t="s">
        <v>19</v>
      </c>
      <c r="B24" s="13"/>
      <c r="C24" s="14"/>
      <c r="D24" s="86">
        <v>1</v>
      </c>
      <c r="E24" s="87">
        <v>149941</v>
      </c>
      <c r="F24" s="87">
        <v>45795.5</v>
      </c>
      <c r="G24" s="88">
        <f t="shared" si="0"/>
        <v>0.305423466563515</v>
      </c>
      <c r="H24" s="15"/>
    </row>
    <row r="25" spans="1:8" ht="15">
      <c r="A25" s="107" t="s">
        <v>20</v>
      </c>
      <c r="B25" s="13"/>
      <c r="C25" s="14"/>
      <c r="D25" s="86">
        <v>3</v>
      </c>
      <c r="E25" s="87">
        <v>505086</v>
      </c>
      <c r="F25" s="87">
        <v>103896</v>
      </c>
      <c r="G25" s="88">
        <f t="shared" si="0"/>
        <v>0.2056996234304653</v>
      </c>
      <c r="H25" s="15"/>
    </row>
    <row r="26" spans="1:8" ht="1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">
      <c r="A29" s="83" t="s">
        <v>24</v>
      </c>
      <c r="B29" s="13"/>
      <c r="C29" s="14"/>
      <c r="D29" s="86">
        <v>1</v>
      </c>
      <c r="E29" s="89">
        <v>43713</v>
      </c>
      <c r="F29" s="89">
        <v>16421</v>
      </c>
      <c r="G29" s="88">
        <f>F29/E29</f>
        <v>0.3756548395214238</v>
      </c>
      <c r="H29" s="15"/>
    </row>
    <row r="30" spans="1:8" ht="15">
      <c r="A30" s="83" t="s">
        <v>25</v>
      </c>
      <c r="B30" s="13"/>
      <c r="C30" s="14"/>
      <c r="D30" s="86">
        <v>1</v>
      </c>
      <c r="E30" s="89">
        <v>154286</v>
      </c>
      <c r="F30" s="87">
        <v>65440.5</v>
      </c>
      <c r="G30" s="88">
        <f>F30/E30</f>
        <v>0.4241506034248085</v>
      </c>
      <c r="H30" s="15"/>
    </row>
    <row r="31" spans="1:8" ht="15">
      <c r="A31" s="83" t="s">
        <v>26</v>
      </c>
      <c r="B31" s="13"/>
      <c r="C31" s="14"/>
      <c r="D31" s="86">
        <v>16</v>
      </c>
      <c r="E31" s="89">
        <v>2374135</v>
      </c>
      <c r="F31" s="89">
        <v>346332.5</v>
      </c>
      <c r="G31" s="88">
        <f>F31/E31</f>
        <v>0.14587734058930937</v>
      </c>
      <c r="H31" s="15"/>
    </row>
    <row r="32" spans="1:8" ht="15">
      <c r="A32" s="83" t="s">
        <v>134</v>
      </c>
      <c r="B32" s="13"/>
      <c r="C32" s="14"/>
      <c r="D32" s="86"/>
      <c r="E32" s="89"/>
      <c r="F32" s="89"/>
      <c r="G32" s="88"/>
      <c r="H32" s="15"/>
    </row>
    <row r="33" spans="1:8" ht="15">
      <c r="A33" s="83" t="s">
        <v>109</v>
      </c>
      <c r="B33" s="13"/>
      <c r="C33" s="14"/>
      <c r="D33" s="86">
        <v>1</v>
      </c>
      <c r="E33" s="89">
        <v>161710</v>
      </c>
      <c r="F33" s="89">
        <v>65042</v>
      </c>
      <c r="G33" s="88">
        <f>F33/E33</f>
        <v>0.4022138395893884</v>
      </c>
      <c r="H33" s="15"/>
    </row>
    <row r="34" spans="1:8" ht="15">
      <c r="A34" s="83" t="s">
        <v>27</v>
      </c>
      <c r="B34" s="13"/>
      <c r="C34" s="14"/>
      <c r="D34" s="86"/>
      <c r="E34" s="89"/>
      <c r="F34" s="89"/>
      <c r="G34" s="88"/>
      <c r="H34" s="15"/>
    </row>
    <row r="35" spans="1:8" ht="15">
      <c r="A35" s="16" t="s">
        <v>28</v>
      </c>
      <c r="B35" s="13"/>
      <c r="C35" s="14"/>
      <c r="D35" s="90"/>
      <c r="E35" s="91"/>
      <c r="F35" s="87"/>
      <c r="G35" s="92"/>
      <c r="H35" s="15"/>
    </row>
    <row r="36" spans="1:8" ht="15">
      <c r="A36" s="16" t="s">
        <v>29</v>
      </c>
      <c r="B36" s="13"/>
      <c r="C36" s="14"/>
      <c r="D36" s="90"/>
      <c r="E36" s="91"/>
      <c r="F36" s="89"/>
      <c r="G36" s="92"/>
      <c r="H36" s="15"/>
    </row>
    <row r="37" spans="1:8" ht="15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ht="15">
      <c r="A38" s="17"/>
      <c r="B38" s="18"/>
      <c r="C38" s="14"/>
      <c r="D38" s="90"/>
      <c r="E38" s="93"/>
      <c r="F38" s="93"/>
      <c r="G38" s="92"/>
      <c r="H38" s="15"/>
    </row>
    <row r="39" spans="1:8" ht="15">
      <c r="A39" s="19" t="s">
        <v>31</v>
      </c>
      <c r="B39" s="20"/>
      <c r="C39" s="21"/>
      <c r="D39" s="94">
        <f>SUM(D9:D38)</f>
        <v>42</v>
      </c>
      <c r="E39" s="95">
        <f>SUM(E9:E38)</f>
        <v>9635568</v>
      </c>
      <c r="F39" s="95">
        <f>SUM(F9:F38)</f>
        <v>1845303</v>
      </c>
      <c r="G39" s="96">
        <f>F39/E39</f>
        <v>0.19150951972940256</v>
      </c>
      <c r="H39" s="15"/>
    </row>
    <row r="40" spans="1:8" ht="15">
      <c r="A40" s="22"/>
      <c r="B40" s="22"/>
      <c r="C40" s="22"/>
      <c r="D40" s="97"/>
      <c r="E40" s="98"/>
      <c r="F40" s="99"/>
      <c r="G40" s="99"/>
      <c r="H40" s="2"/>
    </row>
    <row r="41" spans="1:8" ht="17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">
      <c r="A44" s="27" t="s">
        <v>36</v>
      </c>
      <c r="B44" s="28"/>
      <c r="C44" s="14"/>
      <c r="D44" s="86">
        <v>110</v>
      </c>
      <c r="E44" s="87">
        <v>11908706</v>
      </c>
      <c r="F44" s="87">
        <v>581839.47</v>
      </c>
      <c r="G44" s="88">
        <f aca="true" t="shared" si="1" ref="G44:G50">1-(+F44/E44)</f>
        <v>0.9511416714796721</v>
      </c>
      <c r="H44" s="15"/>
    </row>
    <row r="45" spans="1:8" ht="15">
      <c r="A45" s="27" t="s">
        <v>37</v>
      </c>
      <c r="B45" s="28"/>
      <c r="C45" s="14"/>
      <c r="D45" s="86">
        <v>2</v>
      </c>
      <c r="E45" s="87">
        <v>1317279.39</v>
      </c>
      <c r="F45" s="87">
        <v>115306.86</v>
      </c>
      <c r="G45" s="88">
        <f t="shared" si="1"/>
        <v>0.9124659044426406</v>
      </c>
      <c r="H45" s="15"/>
    </row>
    <row r="46" spans="1:8" ht="15">
      <c r="A46" s="27" t="s">
        <v>38</v>
      </c>
      <c r="B46" s="28"/>
      <c r="C46" s="14"/>
      <c r="D46" s="86">
        <v>130</v>
      </c>
      <c r="E46" s="87">
        <v>9780429.25</v>
      </c>
      <c r="F46" s="87">
        <v>690457.91</v>
      </c>
      <c r="G46" s="88">
        <f t="shared" si="1"/>
        <v>0.929404130191934</v>
      </c>
      <c r="H46" s="15"/>
    </row>
    <row r="47" spans="1:8" ht="15">
      <c r="A47" s="27" t="s">
        <v>39</v>
      </c>
      <c r="B47" s="28"/>
      <c r="C47" s="14"/>
      <c r="D47" s="86">
        <v>16</v>
      </c>
      <c r="E47" s="87">
        <v>2793351.5</v>
      </c>
      <c r="F47" s="87">
        <v>143457</v>
      </c>
      <c r="G47" s="88">
        <f t="shared" si="1"/>
        <v>0.948643412760621</v>
      </c>
      <c r="H47" s="15"/>
    </row>
    <row r="48" spans="1:8" ht="15">
      <c r="A48" s="27" t="s">
        <v>40</v>
      </c>
      <c r="B48" s="28"/>
      <c r="C48" s="14"/>
      <c r="D48" s="86">
        <v>142</v>
      </c>
      <c r="E48" s="87">
        <v>12814642.86</v>
      </c>
      <c r="F48" s="87">
        <v>1102958.94</v>
      </c>
      <c r="G48" s="88">
        <f t="shared" si="1"/>
        <v>0.9139297948409622</v>
      </c>
      <c r="H48" s="15"/>
    </row>
    <row r="49" spans="1:8" ht="15">
      <c r="A49" s="27" t="s">
        <v>41</v>
      </c>
      <c r="B49" s="28"/>
      <c r="C49" s="14"/>
      <c r="D49" s="86">
        <v>11</v>
      </c>
      <c r="E49" s="87">
        <v>1837604</v>
      </c>
      <c r="F49" s="87">
        <v>265540</v>
      </c>
      <c r="G49" s="88">
        <f t="shared" si="1"/>
        <v>0.8554966140691901</v>
      </c>
      <c r="H49" s="15"/>
    </row>
    <row r="50" spans="1:8" ht="15">
      <c r="A50" s="27" t="s">
        <v>42</v>
      </c>
      <c r="B50" s="28"/>
      <c r="C50" s="14"/>
      <c r="D50" s="86">
        <v>18</v>
      </c>
      <c r="E50" s="87">
        <v>2190074.37</v>
      </c>
      <c r="F50" s="87">
        <v>100692.76</v>
      </c>
      <c r="G50" s="88">
        <f t="shared" si="1"/>
        <v>0.954023132100304</v>
      </c>
      <c r="H50" s="15"/>
    </row>
    <row r="51" spans="1:8" ht="1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">
      <c r="A52" s="27" t="s">
        <v>44</v>
      </c>
      <c r="B52" s="28"/>
      <c r="C52" s="14"/>
      <c r="D52" s="86">
        <v>1</v>
      </c>
      <c r="E52" s="87">
        <v>103075</v>
      </c>
      <c r="F52" s="87">
        <v>16622</v>
      </c>
      <c r="G52" s="88">
        <f>1-(+F52/E52)</f>
        <v>0.8387387824399709</v>
      </c>
      <c r="H52" s="15"/>
    </row>
    <row r="53" spans="1:8" ht="15">
      <c r="A53" s="29" t="s">
        <v>65</v>
      </c>
      <c r="B53" s="30"/>
      <c r="C53" s="14"/>
      <c r="D53" s="86">
        <v>888</v>
      </c>
      <c r="E53" s="87">
        <v>84528201.79</v>
      </c>
      <c r="F53" s="87">
        <v>9639872.04</v>
      </c>
      <c r="G53" s="88">
        <f>1-(+F53/E53)</f>
        <v>0.885956735907513</v>
      </c>
      <c r="H53" s="15"/>
    </row>
    <row r="54" spans="1:8" ht="15">
      <c r="A54" s="29" t="s">
        <v>66</v>
      </c>
      <c r="B54" s="30"/>
      <c r="C54" s="14"/>
      <c r="D54" s="86"/>
      <c r="E54" s="87"/>
      <c r="F54" s="87"/>
      <c r="G54" s="88"/>
      <c r="H54" s="15"/>
    </row>
    <row r="55" spans="1:8" ht="15">
      <c r="A55" s="31" t="s">
        <v>45</v>
      </c>
      <c r="B55" s="30"/>
      <c r="C55" s="14"/>
      <c r="D55" s="90"/>
      <c r="E55" s="93"/>
      <c r="F55" s="87"/>
      <c r="G55" s="92"/>
      <c r="H55" s="15"/>
    </row>
    <row r="56" spans="1:8" ht="15">
      <c r="A56" s="16" t="s">
        <v>46</v>
      </c>
      <c r="B56" s="28"/>
      <c r="C56" s="14"/>
      <c r="D56" s="90"/>
      <c r="E56" s="93"/>
      <c r="F56" s="87"/>
      <c r="G56" s="92"/>
      <c r="H56" s="15"/>
    </row>
    <row r="57" spans="1:8" ht="15">
      <c r="A57" s="16" t="s">
        <v>47</v>
      </c>
      <c r="B57" s="28"/>
      <c r="C57" s="14"/>
      <c r="D57" s="90"/>
      <c r="E57" s="91"/>
      <c r="F57" s="89"/>
      <c r="G57" s="92"/>
      <c r="H57" s="15"/>
    </row>
    <row r="58" spans="1:8" ht="15">
      <c r="A58" s="16" t="s">
        <v>30</v>
      </c>
      <c r="B58" s="28"/>
      <c r="C58" s="14"/>
      <c r="D58" s="90"/>
      <c r="E58" s="91"/>
      <c r="F58" s="89"/>
      <c r="G58" s="92"/>
      <c r="H58" s="15"/>
    </row>
    <row r="59" spans="1:8" ht="15">
      <c r="A59" s="32"/>
      <c r="B59" s="18"/>
      <c r="C59" s="14"/>
      <c r="D59" s="90"/>
      <c r="E59" s="93"/>
      <c r="F59" s="93"/>
      <c r="G59" s="92"/>
      <c r="H59" s="15"/>
    </row>
    <row r="60" spans="1:8" ht="15">
      <c r="A60" s="20" t="s">
        <v>48</v>
      </c>
      <c r="B60" s="20"/>
      <c r="C60" s="21"/>
      <c r="D60" s="94">
        <f>SUM(D44:D56)</f>
        <v>1318</v>
      </c>
      <c r="E60" s="95">
        <f>SUM(E44:E59)</f>
        <v>127273364.16</v>
      </c>
      <c r="F60" s="95">
        <f>SUM(F44:F59)</f>
        <v>12656746.979999999</v>
      </c>
      <c r="G60" s="96">
        <f>1-(+F60/E60)</f>
        <v>0.9005546285074327</v>
      </c>
      <c r="H60" s="15"/>
    </row>
    <row r="61" spans="1:8" ht="15">
      <c r="A61" s="33"/>
      <c r="B61" s="33"/>
      <c r="C61" s="33"/>
      <c r="D61" s="104"/>
      <c r="E61" s="105"/>
      <c r="F61" s="34"/>
      <c r="G61" s="34"/>
      <c r="H61" s="2"/>
    </row>
    <row r="62" spans="1:8" ht="17.25">
      <c r="A62" s="35" t="s">
        <v>49</v>
      </c>
      <c r="B62" s="36"/>
      <c r="C62" s="36"/>
      <c r="D62" s="36"/>
      <c r="E62" s="36"/>
      <c r="F62" s="37">
        <f>F60+F39</f>
        <v>14502049.979999999</v>
      </c>
      <c r="G62" s="36"/>
      <c r="H62" s="2"/>
    </row>
    <row r="63" spans="1:8" ht="17.25">
      <c r="A63" s="38"/>
      <c r="B63" s="39"/>
      <c r="C63" s="39"/>
      <c r="D63" s="39"/>
      <c r="E63" s="39"/>
      <c r="F63" s="37"/>
      <c r="G63" s="39"/>
      <c r="H63" s="2"/>
    </row>
    <row r="64" spans="1:8" ht="1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AUGUST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6" t="s">
        <v>10</v>
      </c>
      <c r="B9" s="13"/>
      <c r="C9" s="14"/>
      <c r="D9" s="86"/>
      <c r="E9" s="87"/>
      <c r="F9" s="87"/>
      <c r="G9" s="117"/>
      <c r="H9" s="15"/>
    </row>
    <row r="10" spans="1:8" ht="15">
      <c r="A10" s="106" t="s">
        <v>11</v>
      </c>
      <c r="B10" s="13"/>
      <c r="C10" s="14"/>
      <c r="D10" s="86">
        <v>3</v>
      </c>
      <c r="E10" s="87">
        <v>1375770</v>
      </c>
      <c r="F10" s="87">
        <v>214600.5</v>
      </c>
      <c r="G10" s="117">
        <f>F10/E10</f>
        <v>0.15598573889530953</v>
      </c>
      <c r="H10" s="15"/>
    </row>
    <row r="11" spans="1:8" ht="15">
      <c r="A11" s="106" t="s">
        <v>137</v>
      </c>
      <c r="B11" s="13"/>
      <c r="C11" s="14"/>
      <c r="D11" s="86"/>
      <c r="E11" s="87"/>
      <c r="F11" s="87"/>
      <c r="G11" s="117"/>
      <c r="H11" s="15"/>
    </row>
    <row r="12" spans="1:8" ht="15">
      <c r="A12" s="106" t="s">
        <v>25</v>
      </c>
      <c r="B12" s="13"/>
      <c r="C12" s="14"/>
      <c r="D12" s="86">
        <v>1</v>
      </c>
      <c r="E12" s="87">
        <v>80099</v>
      </c>
      <c r="F12" s="87">
        <v>30500</v>
      </c>
      <c r="G12" s="117">
        <f>F12/E12</f>
        <v>0.3807787862520131</v>
      </c>
      <c r="H12" s="15"/>
    </row>
    <row r="13" spans="1:8" ht="15">
      <c r="A13" s="106" t="s">
        <v>81</v>
      </c>
      <c r="B13" s="13"/>
      <c r="C13" s="14"/>
      <c r="D13" s="86"/>
      <c r="E13" s="87"/>
      <c r="F13" s="87"/>
      <c r="G13" s="117"/>
      <c r="H13" s="15"/>
    </row>
    <row r="14" spans="1:8" ht="15">
      <c r="A14" s="106" t="s">
        <v>118</v>
      </c>
      <c r="B14" s="13"/>
      <c r="C14" s="14"/>
      <c r="D14" s="86"/>
      <c r="E14" s="87"/>
      <c r="F14" s="87"/>
      <c r="G14" s="117"/>
      <c r="H14" s="15"/>
    </row>
    <row r="15" spans="1:8" ht="15">
      <c r="A15" s="106" t="s">
        <v>120</v>
      </c>
      <c r="B15" s="13"/>
      <c r="C15" s="14"/>
      <c r="D15" s="86">
        <v>23</v>
      </c>
      <c r="E15" s="87">
        <v>3243397</v>
      </c>
      <c r="F15" s="87">
        <v>696666</v>
      </c>
      <c r="G15" s="117">
        <f>F15/E15</f>
        <v>0.2147951669191283</v>
      </c>
      <c r="H15" s="15"/>
    </row>
    <row r="16" spans="1:8" ht="15">
      <c r="A16" s="106" t="s">
        <v>124</v>
      </c>
      <c r="B16" s="13"/>
      <c r="C16" s="14"/>
      <c r="D16" s="86"/>
      <c r="E16" s="87"/>
      <c r="F16" s="87"/>
      <c r="G16" s="117"/>
      <c r="H16" s="15"/>
    </row>
    <row r="17" spans="1:8" ht="15">
      <c r="A17" s="106" t="s">
        <v>87</v>
      </c>
      <c r="B17" s="13"/>
      <c r="C17" s="14"/>
      <c r="D17" s="86">
        <v>1</v>
      </c>
      <c r="E17" s="87">
        <v>695788</v>
      </c>
      <c r="F17" s="87">
        <v>127054</v>
      </c>
      <c r="G17" s="117">
        <f>F17/E17</f>
        <v>0.1826044714769441</v>
      </c>
      <c r="H17" s="15"/>
    </row>
    <row r="18" spans="1:8" ht="15">
      <c r="A18" s="83" t="s">
        <v>127</v>
      </c>
      <c r="B18" s="13"/>
      <c r="C18" s="14"/>
      <c r="D18" s="86"/>
      <c r="E18" s="87"/>
      <c r="F18" s="87"/>
      <c r="G18" s="117"/>
      <c r="H18" s="15"/>
    </row>
    <row r="19" spans="1:8" ht="15">
      <c r="A19" s="106" t="s">
        <v>15</v>
      </c>
      <c r="B19" s="13"/>
      <c r="C19" s="14"/>
      <c r="D19" s="86">
        <v>4</v>
      </c>
      <c r="E19" s="87">
        <v>1262514</v>
      </c>
      <c r="F19" s="87">
        <v>396877</v>
      </c>
      <c r="G19" s="117">
        <f>F19/E19</f>
        <v>0.31435453389031726</v>
      </c>
      <c r="H19" s="15"/>
    </row>
    <row r="20" spans="1:8" ht="15">
      <c r="A20" s="106" t="s">
        <v>63</v>
      </c>
      <c r="B20" s="13"/>
      <c r="C20" s="14"/>
      <c r="D20" s="86"/>
      <c r="E20" s="87"/>
      <c r="F20" s="87"/>
      <c r="G20" s="117"/>
      <c r="H20" s="15"/>
    </row>
    <row r="21" spans="1:8" ht="15">
      <c r="A21" s="106" t="s">
        <v>109</v>
      </c>
      <c r="B21" s="13"/>
      <c r="C21" s="14"/>
      <c r="D21" s="86">
        <v>1</v>
      </c>
      <c r="E21" s="87">
        <v>132032</v>
      </c>
      <c r="F21" s="87">
        <v>31376</v>
      </c>
      <c r="G21" s="117">
        <f>F21/E21</f>
        <v>0.23763936015511392</v>
      </c>
      <c r="H21" s="15"/>
    </row>
    <row r="22" spans="1:8" ht="15">
      <c r="A22" s="106" t="s">
        <v>140</v>
      </c>
      <c r="B22" s="13"/>
      <c r="C22" s="14"/>
      <c r="D22" s="86"/>
      <c r="E22" s="87"/>
      <c r="F22" s="87"/>
      <c r="G22" s="117"/>
      <c r="H22" s="15"/>
    </row>
    <row r="23" spans="1:8" ht="15">
      <c r="A23" s="106" t="s">
        <v>129</v>
      </c>
      <c r="B23" s="13"/>
      <c r="C23" s="14"/>
      <c r="D23" s="86"/>
      <c r="E23" s="87"/>
      <c r="F23" s="87"/>
      <c r="G23" s="117"/>
      <c r="H23" s="15"/>
    </row>
    <row r="24" spans="1:8" ht="15">
      <c r="A24" s="106" t="s">
        <v>18</v>
      </c>
      <c r="B24" s="13"/>
      <c r="C24" s="14"/>
      <c r="D24" s="86"/>
      <c r="E24" s="87">
        <v>315259</v>
      </c>
      <c r="F24" s="87">
        <v>57308</v>
      </c>
      <c r="G24" s="117">
        <f>F24/E24</f>
        <v>0.18178069460348475</v>
      </c>
      <c r="H24" s="15"/>
    </row>
    <row r="25" spans="1:8" ht="15">
      <c r="A25" s="107" t="s">
        <v>20</v>
      </c>
      <c r="B25" s="13"/>
      <c r="C25" s="14"/>
      <c r="D25" s="86">
        <v>5</v>
      </c>
      <c r="E25" s="87">
        <v>1225682</v>
      </c>
      <c r="F25" s="87">
        <v>201945</v>
      </c>
      <c r="G25" s="117">
        <f>F25/E25</f>
        <v>0.1647613328742692</v>
      </c>
      <c r="H25" s="15"/>
    </row>
    <row r="26" spans="1:8" ht="15">
      <c r="A26" s="107" t="s">
        <v>21</v>
      </c>
      <c r="B26" s="13"/>
      <c r="C26" s="14"/>
      <c r="D26" s="86">
        <v>10</v>
      </c>
      <c r="E26" s="87">
        <v>157654</v>
      </c>
      <c r="F26" s="87">
        <v>157654</v>
      </c>
      <c r="G26" s="117">
        <f>F26/E26</f>
        <v>1</v>
      </c>
      <c r="H26" s="15"/>
    </row>
    <row r="27" spans="1:8" ht="1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">
      <c r="A28" s="83" t="s">
        <v>23</v>
      </c>
      <c r="B28" s="13"/>
      <c r="C28" s="14"/>
      <c r="D28" s="86"/>
      <c r="E28" s="87">
        <v>38057</v>
      </c>
      <c r="F28" s="87">
        <v>-105843</v>
      </c>
      <c r="G28" s="117">
        <f aca="true" t="shared" si="0" ref="G28:G34">F28/E28</f>
        <v>-2.78117034973855</v>
      </c>
      <c r="H28" s="15"/>
    </row>
    <row r="29" spans="1:8" ht="15">
      <c r="A29" s="83" t="s">
        <v>24</v>
      </c>
      <c r="B29" s="13"/>
      <c r="C29" s="14"/>
      <c r="D29" s="86">
        <v>1</v>
      </c>
      <c r="E29" s="87">
        <v>134019</v>
      </c>
      <c r="F29" s="87">
        <v>23258.2</v>
      </c>
      <c r="G29" s="117">
        <f t="shared" si="0"/>
        <v>0.17354404972429283</v>
      </c>
      <c r="H29" s="15"/>
    </row>
    <row r="30" spans="1:8" ht="15">
      <c r="A30" s="83" t="s">
        <v>73</v>
      </c>
      <c r="B30" s="13"/>
      <c r="C30" s="14"/>
      <c r="D30" s="86">
        <v>1</v>
      </c>
      <c r="E30" s="87">
        <v>118893</v>
      </c>
      <c r="F30" s="87">
        <v>20928</v>
      </c>
      <c r="G30" s="117">
        <f t="shared" si="0"/>
        <v>0.1760238197370745</v>
      </c>
      <c r="H30" s="15"/>
    </row>
    <row r="31" spans="1:8" ht="15">
      <c r="A31" s="83" t="s">
        <v>88</v>
      </c>
      <c r="B31" s="13"/>
      <c r="C31" s="14"/>
      <c r="D31" s="86">
        <v>1</v>
      </c>
      <c r="E31" s="87">
        <v>128991</v>
      </c>
      <c r="F31" s="87">
        <v>31417</v>
      </c>
      <c r="G31" s="117">
        <f t="shared" si="0"/>
        <v>0.2435596281911141</v>
      </c>
      <c r="H31" s="15"/>
    </row>
    <row r="32" spans="1:8" ht="15">
      <c r="A32" s="83" t="s">
        <v>122</v>
      </c>
      <c r="B32" s="13"/>
      <c r="C32" s="14"/>
      <c r="D32" s="86"/>
      <c r="E32" s="87"/>
      <c r="F32" s="87"/>
      <c r="G32" s="117"/>
      <c r="H32" s="15"/>
    </row>
    <row r="33" spans="1:8" ht="15">
      <c r="A33" s="83" t="s">
        <v>27</v>
      </c>
      <c r="B33" s="13"/>
      <c r="C33" s="14"/>
      <c r="D33" s="86">
        <v>1</v>
      </c>
      <c r="E33" s="87">
        <v>316561</v>
      </c>
      <c r="F33" s="87">
        <v>86300.18</v>
      </c>
      <c r="G33" s="117">
        <f t="shared" si="0"/>
        <v>0.2726178524834076</v>
      </c>
      <c r="H33" s="15"/>
    </row>
    <row r="34" spans="1:8" ht="15">
      <c r="A34" s="83" t="s">
        <v>85</v>
      </c>
      <c r="B34" s="13"/>
      <c r="C34" s="14"/>
      <c r="D34" s="86">
        <v>4</v>
      </c>
      <c r="E34" s="87">
        <v>1873187</v>
      </c>
      <c r="F34" s="87">
        <v>334478</v>
      </c>
      <c r="G34" s="117">
        <f t="shared" si="0"/>
        <v>0.17856092317531566</v>
      </c>
      <c r="H34" s="15"/>
    </row>
    <row r="35" spans="1:8" ht="15">
      <c r="A35" s="16" t="s">
        <v>28</v>
      </c>
      <c r="B35" s="13"/>
      <c r="C35" s="14"/>
      <c r="D35" s="90"/>
      <c r="E35" s="108">
        <v>18785</v>
      </c>
      <c r="F35" s="87">
        <v>3757</v>
      </c>
      <c r="G35" s="118"/>
      <c r="H35" s="15"/>
    </row>
    <row r="36" spans="1:8" ht="15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ht="15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ht="15">
      <c r="A38" s="17"/>
      <c r="B38" s="18"/>
      <c r="C38" s="14"/>
      <c r="D38" s="90"/>
      <c r="E38" s="109"/>
      <c r="F38" s="109"/>
      <c r="G38" s="118"/>
      <c r="H38" s="15"/>
    </row>
    <row r="39" spans="1:8" ht="15">
      <c r="A39" s="19" t="s">
        <v>31</v>
      </c>
      <c r="B39" s="20"/>
      <c r="C39" s="21"/>
      <c r="D39" s="94">
        <f>SUM(D9:D38)</f>
        <v>56</v>
      </c>
      <c r="E39" s="95">
        <f>SUM(E9:E38)</f>
        <v>11116688</v>
      </c>
      <c r="F39" s="95">
        <f>SUM(F9:F38)</f>
        <v>2308275.88</v>
      </c>
      <c r="G39" s="119">
        <f>F39/E39</f>
        <v>0.2076406102249159</v>
      </c>
      <c r="H39" s="15"/>
    </row>
    <row r="40" spans="1:8" ht="15">
      <c r="A40" s="22"/>
      <c r="B40" s="22"/>
      <c r="C40" s="22"/>
      <c r="D40" s="97"/>
      <c r="E40" s="98"/>
      <c r="F40" s="99"/>
      <c r="G40" s="99"/>
      <c r="H40" s="2"/>
    </row>
    <row r="41" spans="1:8" ht="17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">
      <c r="A44" s="27" t="s">
        <v>36</v>
      </c>
      <c r="B44" s="28"/>
      <c r="C44" s="14"/>
      <c r="D44" s="86">
        <v>67</v>
      </c>
      <c r="E44" s="124">
        <v>8577388.7</v>
      </c>
      <c r="F44" s="87">
        <v>460277.33</v>
      </c>
      <c r="G44" s="117">
        <f>1-(+F44/E44)</f>
        <v>0.9463382917460649</v>
      </c>
      <c r="H44" s="15"/>
    </row>
    <row r="45" spans="1:8" ht="15">
      <c r="A45" s="27" t="s">
        <v>37</v>
      </c>
      <c r="B45" s="28"/>
      <c r="C45" s="14"/>
      <c r="D45" s="86">
        <v>2</v>
      </c>
      <c r="E45" s="124">
        <v>536888.91</v>
      </c>
      <c r="F45" s="87">
        <v>71303.28</v>
      </c>
      <c r="G45" s="117">
        <f>1-(+F45/E45)</f>
        <v>0.867191743632775</v>
      </c>
      <c r="H45" s="15"/>
    </row>
    <row r="46" spans="1:8" ht="15">
      <c r="A46" s="27" t="s">
        <v>38</v>
      </c>
      <c r="B46" s="28"/>
      <c r="C46" s="14"/>
      <c r="D46" s="86">
        <v>125</v>
      </c>
      <c r="E46" s="124">
        <v>8791796.5</v>
      </c>
      <c r="F46" s="87">
        <v>534855.03</v>
      </c>
      <c r="G46" s="117">
        <f>1-(+F46/E46)</f>
        <v>0.9391643073176228</v>
      </c>
      <c r="H46" s="15"/>
    </row>
    <row r="47" spans="1:8" ht="15">
      <c r="A47" s="27" t="s">
        <v>39</v>
      </c>
      <c r="B47" s="28"/>
      <c r="C47" s="14"/>
      <c r="D47" s="86">
        <v>6</v>
      </c>
      <c r="E47" s="124">
        <v>2050137.25</v>
      </c>
      <c r="F47" s="87">
        <v>47412.25</v>
      </c>
      <c r="G47" s="117">
        <f>1-(+F47/E47)</f>
        <v>0.9768736215099745</v>
      </c>
      <c r="H47" s="15"/>
    </row>
    <row r="48" spans="1:8" ht="15">
      <c r="A48" s="27" t="s">
        <v>40</v>
      </c>
      <c r="B48" s="28"/>
      <c r="C48" s="14"/>
      <c r="D48" s="86">
        <v>92</v>
      </c>
      <c r="E48" s="124">
        <v>13872727.13</v>
      </c>
      <c r="F48" s="87">
        <v>832265.7</v>
      </c>
      <c r="G48" s="117">
        <f aca="true" t="shared" si="1" ref="G48:G54">1-(+F48/E48)</f>
        <v>0.9400070590158001</v>
      </c>
      <c r="H48" s="15"/>
    </row>
    <row r="49" spans="1:8" ht="15">
      <c r="A49" s="27" t="s">
        <v>41</v>
      </c>
      <c r="B49" s="28"/>
      <c r="C49" s="14"/>
      <c r="D49" s="86">
        <v>6</v>
      </c>
      <c r="E49" s="124">
        <v>1645390</v>
      </c>
      <c r="F49" s="87">
        <v>-128758</v>
      </c>
      <c r="G49" s="117">
        <f t="shared" si="1"/>
        <v>1.0782537878557668</v>
      </c>
      <c r="H49" s="15"/>
    </row>
    <row r="50" spans="1:8" ht="15">
      <c r="A50" s="27" t="s">
        <v>42</v>
      </c>
      <c r="B50" s="28"/>
      <c r="C50" s="14"/>
      <c r="D50" s="86">
        <v>20</v>
      </c>
      <c r="E50" s="124">
        <v>1409852</v>
      </c>
      <c r="F50" s="87">
        <v>197821</v>
      </c>
      <c r="G50" s="117">
        <f t="shared" si="1"/>
        <v>0.85968669051787</v>
      </c>
      <c r="H50" s="15"/>
    </row>
    <row r="51" spans="1:8" ht="15">
      <c r="A51" s="27" t="s">
        <v>43</v>
      </c>
      <c r="B51" s="28"/>
      <c r="C51" s="14"/>
      <c r="D51" s="86"/>
      <c r="E51" s="124"/>
      <c r="F51" s="87"/>
      <c r="G51" s="117"/>
      <c r="H51" s="15"/>
    </row>
    <row r="52" spans="1:8" ht="15">
      <c r="A52" s="54" t="s">
        <v>44</v>
      </c>
      <c r="B52" s="28"/>
      <c r="C52" s="14"/>
      <c r="D52" s="86">
        <v>7</v>
      </c>
      <c r="E52" s="124">
        <v>135325</v>
      </c>
      <c r="F52" s="87">
        <v>-6999</v>
      </c>
      <c r="G52" s="117">
        <f t="shared" si="1"/>
        <v>1.0517199334934417</v>
      </c>
      <c r="H52" s="15"/>
    </row>
    <row r="53" spans="1:8" ht="15">
      <c r="A53" s="55" t="s">
        <v>64</v>
      </c>
      <c r="B53" s="28"/>
      <c r="C53" s="14"/>
      <c r="D53" s="86"/>
      <c r="E53" s="124"/>
      <c r="F53" s="87"/>
      <c r="G53" s="117"/>
      <c r="H53" s="15"/>
    </row>
    <row r="54" spans="1:8" ht="15">
      <c r="A54" s="27" t="s">
        <v>110</v>
      </c>
      <c r="B54" s="28"/>
      <c r="C54" s="14"/>
      <c r="D54" s="86">
        <v>1043</v>
      </c>
      <c r="E54" s="124">
        <v>73066376.5</v>
      </c>
      <c r="F54" s="87">
        <v>8598088.14</v>
      </c>
      <c r="G54" s="117">
        <f t="shared" si="1"/>
        <v>0.8823249687221043</v>
      </c>
      <c r="H54" s="15"/>
    </row>
    <row r="55" spans="1:8" ht="1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ht="15">
      <c r="A56" s="56"/>
      <c r="B56" s="30"/>
      <c r="C56" s="14"/>
      <c r="D56" s="86"/>
      <c r="E56" s="87"/>
      <c r="F56" s="87"/>
      <c r="G56" s="117"/>
      <c r="H56" s="15"/>
    </row>
    <row r="57" spans="1:8" ht="15">
      <c r="A57" s="16" t="s">
        <v>45</v>
      </c>
      <c r="B57" s="30"/>
      <c r="C57" s="14"/>
      <c r="D57" s="90"/>
      <c r="E57" s="109"/>
      <c r="F57" s="87"/>
      <c r="G57" s="118"/>
      <c r="H57" s="15"/>
    </row>
    <row r="58" spans="1:8" ht="15">
      <c r="A58" s="16" t="s">
        <v>46</v>
      </c>
      <c r="B58" s="28"/>
      <c r="C58" s="14"/>
      <c r="D58" s="90"/>
      <c r="E58" s="109"/>
      <c r="F58" s="87"/>
      <c r="G58" s="118"/>
      <c r="H58" s="15"/>
    </row>
    <row r="59" spans="1:8" ht="15">
      <c r="A59" s="16" t="s">
        <v>47</v>
      </c>
      <c r="B59" s="28"/>
      <c r="C59" s="14"/>
      <c r="D59" s="90"/>
      <c r="E59" s="108"/>
      <c r="F59" s="87"/>
      <c r="G59" s="118"/>
      <c r="H59" s="15"/>
    </row>
    <row r="60" spans="1:8" ht="15">
      <c r="A60" s="16" t="s">
        <v>30</v>
      </c>
      <c r="B60" s="28"/>
      <c r="C60" s="14"/>
      <c r="D60" s="90"/>
      <c r="E60" s="108"/>
      <c r="F60" s="87"/>
      <c r="G60" s="118"/>
      <c r="H60" s="15"/>
    </row>
    <row r="61" spans="1:8" ht="15">
      <c r="A61" s="32"/>
      <c r="B61" s="18"/>
      <c r="C61" s="14"/>
      <c r="D61" s="90"/>
      <c r="E61" s="93"/>
      <c r="F61" s="93"/>
      <c r="G61" s="118"/>
      <c r="H61" s="2"/>
    </row>
    <row r="62" spans="1:8" ht="15">
      <c r="A62" s="20" t="s">
        <v>48</v>
      </c>
      <c r="B62" s="20"/>
      <c r="C62" s="21"/>
      <c r="D62" s="94">
        <f>SUM(D44:D58)</f>
        <v>1368</v>
      </c>
      <c r="E62" s="95">
        <f>SUM(E44:E61)</f>
        <v>110085881.99000001</v>
      </c>
      <c r="F62" s="95">
        <f>SUM(F44:F61)</f>
        <v>10606265.73</v>
      </c>
      <c r="G62" s="123">
        <f>1-(+F62/E62)</f>
        <v>0.9036546236604304</v>
      </c>
      <c r="H62" s="2"/>
    </row>
    <row r="63" spans="1:8" ht="15">
      <c r="A63" s="33"/>
      <c r="B63" s="33"/>
      <c r="C63" s="33"/>
      <c r="D63" s="104"/>
      <c r="E63" s="105"/>
      <c r="F63" s="34"/>
      <c r="G63" s="34"/>
      <c r="H63" s="2"/>
    </row>
    <row r="64" spans="1:8" ht="17.25">
      <c r="A64" s="35" t="s">
        <v>49</v>
      </c>
      <c r="B64" s="36"/>
      <c r="C64" s="36"/>
      <c r="D64" s="36"/>
      <c r="E64" s="36"/>
      <c r="F64" s="37">
        <f>F62+F39</f>
        <v>12914541.61</v>
      </c>
      <c r="G64" s="36"/>
      <c r="H64" s="2"/>
    </row>
    <row r="65" spans="1:8" ht="17.25">
      <c r="A65" s="35"/>
      <c r="B65" s="36"/>
      <c r="C65" s="36"/>
      <c r="D65" s="36"/>
      <c r="E65" s="36"/>
      <c r="F65" s="37"/>
      <c r="G65" s="36"/>
      <c r="H65" s="2"/>
    </row>
    <row r="66" spans="1:8" ht="1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AUGUST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90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6" t="s">
        <v>10</v>
      </c>
      <c r="B9" s="13"/>
      <c r="C9" s="14"/>
      <c r="D9" s="86"/>
      <c r="E9" s="112"/>
      <c r="F9" s="87"/>
      <c r="G9" s="117"/>
      <c r="H9" s="15"/>
    </row>
    <row r="10" spans="1:8" ht="15">
      <c r="A10" s="106" t="s">
        <v>11</v>
      </c>
      <c r="B10" s="13"/>
      <c r="C10" s="14"/>
      <c r="D10" s="86">
        <v>3</v>
      </c>
      <c r="E10" s="112">
        <v>273876</v>
      </c>
      <c r="F10" s="87">
        <v>52873</v>
      </c>
      <c r="G10" s="117">
        <f>F10/E10</f>
        <v>0.1930545210241131</v>
      </c>
      <c r="H10" s="15"/>
    </row>
    <row r="11" spans="1:8" ht="15">
      <c r="A11" s="106" t="s">
        <v>80</v>
      </c>
      <c r="B11" s="13"/>
      <c r="C11" s="14"/>
      <c r="D11" s="86"/>
      <c r="E11" s="112"/>
      <c r="F11" s="87"/>
      <c r="G11" s="117"/>
      <c r="H11" s="15"/>
    </row>
    <row r="12" spans="1:8" ht="15">
      <c r="A12" s="106" t="s">
        <v>25</v>
      </c>
      <c r="B12" s="13"/>
      <c r="C12" s="14"/>
      <c r="D12" s="86"/>
      <c r="E12" s="112"/>
      <c r="F12" s="87"/>
      <c r="G12" s="117"/>
      <c r="H12" s="15"/>
    </row>
    <row r="13" spans="1:8" ht="15">
      <c r="A13" s="106" t="s">
        <v>81</v>
      </c>
      <c r="B13" s="13"/>
      <c r="C13" s="14"/>
      <c r="D13" s="86">
        <v>10</v>
      </c>
      <c r="E13" s="112">
        <v>1082264</v>
      </c>
      <c r="F13" s="87">
        <v>290294</v>
      </c>
      <c r="G13" s="117">
        <f aca="true" t="shared" si="0" ref="G13:G20">F13/E13</f>
        <v>0.26822845442516796</v>
      </c>
      <c r="H13" s="15"/>
    </row>
    <row r="14" spans="1:8" ht="15">
      <c r="A14" s="106" t="s">
        <v>138</v>
      </c>
      <c r="B14" s="13"/>
      <c r="C14" s="14"/>
      <c r="D14" s="86"/>
      <c r="E14" s="112"/>
      <c r="F14" s="87"/>
      <c r="G14" s="117"/>
      <c r="H14" s="15"/>
    </row>
    <row r="15" spans="1:8" ht="15">
      <c r="A15" s="106" t="s">
        <v>126</v>
      </c>
      <c r="B15" s="13"/>
      <c r="C15" s="14"/>
      <c r="D15" s="86">
        <v>1</v>
      </c>
      <c r="E15" s="112">
        <v>154549</v>
      </c>
      <c r="F15" s="87">
        <v>47423</v>
      </c>
      <c r="G15" s="117">
        <f t="shared" si="0"/>
        <v>0.3068476664358876</v>
      </c>
      <c r="H15" s="15"/>
    </row>
    <row r="16" spans="1:8" ht="15">
      <c r="A16" s="106" t="s">
        <v>136</v>
      </c>
      <c r="B16" s="13"/>
      <c r="C16" s="14"/>
      <c r="D16" s="86"/>
      <c r="E16" s="112"/>
      <c r="F16" s="87"/>
      <c r="G16" s="117"/>
      <c r="H16" s="15"/>
    </row>
    <row r="17" spans="1:8" ht="15">
      <c r="A17" s="106" t="s">
        <v>59</v>
      </c>
      <c r="B17" s="13"/>
      <c r="C17" s="14"/>
      <c r="D17" s="86"/>
      <c r="E17" s="112"/>
      <c r="F17" s="87"/>
      <c r="G17" s="117"/>
      <c r="H17" s="15"/>
    </row>
    <row r="18" spans="1:8" ht="15">
      <c r="A18" s="106" t="s">
        <v>14</v>
      </c>
      <c r="B18" s="13"/>
      <c r="C18" s="14"/>
      <c r="D18" s="86">
        <v>1</v>
      </c>
      <c r="E18" s="112">
        <v>429278</v>
      </c>
      <c r="F18" s="87">
        <v>122099</v>
      </c>
      <c r="G18" s="117">
        <f t="shared" si="0"/>
        <v>0.284428738486482</v>
      </c>
      <c r="H18" s="15"/>
    </row>
    <row r="19" spans="1:8" ht="15">
      <c r="A19" s="106" t="s">
        <v>15</v>
      </c>
      <c r="B19" s="13"/>
      <c r="C19" s="14"/>
      <c r="D19" s="86"/>
      <c r="E19" s="112"/>
      <c r="F19" s="87"/>
      <c r="G19" s="117"/>
      <c r="H19" s="15"/>
    </row>
    <row r="20" spans="1:8" ht="15">
      <c r="A20" s="83" t="s">
        <v>144</v>
      </c>
      <c r="B20" s="13"/>
      <c r="C20" s="14"/>
      <c r="D20" s="86">
        <v>1</v>
      </c>
      <c r="E20" s="112">
        <v>32785</v>
      </c>
      <c r="F20" s="87">
        <v>-255</v>
      </c>
      <c r="G20" s="117">
        <f t="shared" si="0"/>
        <v>-0.007777947231965838</v>
      </c>
      <c r="H20" s="15"/>
    </row>
    <row r="21" spans="1:8" ht="15">
      <c r="A21" s="106" t="s">
        <v>82</v>
      </c>
      <c r="B21" s="13"/>
      <c r="C21" s="14"/>
      <c r="D21" s="86"/>
      <c r="E21" s="112"/>
      <c r="F21" s="87"/>
      <c r="G21" s="117"/>
      <c r="H21" s="15"/>
    </row>
    <row r="22" spans="1:8" ht="15">
      <c r="A22" s="106" t="s">
        <v>109</v>
      </c>
      <c r="B22" s="13"/>
      <c r="C22" s="14"/>
      <c r="D22" s="86">
        <v>1</v>
      </c>
      <c r="E22" s="112">
        <v>130328</v>
      </c>
      <c r="F22" s="87">
        <v>28074.5</v>
      </c>
      <c r="G22" s="117">
        <f>F22/E22</f>
        <v>0.21541418574673132</v>
      </c>
      <c r="H22" s="15"/>
    </row>
    <row r="23" spans="1:8" ht="15">
      <c r="A23" s="106" t="s">
        <v>78</v>
      </c>
      <c r="B23" s="13"/>
      <c r="C23" s="14"/>
      <c r="D23" s="86">
        <v>1</v>
      </c>
      <c r="E23" s="112">
        <v>40398</v>
      </c>
      <c r="F23" s="87">
        <v>7183</v>
      </c>
      <c r="G23" s="117">
        <f>F23/E23</f>
        <v>0.1778058319718798</v>
      </c>
      <c r="H23" s="15"/>
    </row>
    <row r="24" spans="1:8" ht="15">
      <c r="A24" s="106" t="s">
        <v>83</v>
      </c>
      <c r="B24" s="13"/>
      <c r="C24" s="14"/>
      <c r="D24" s="86"/>
      <c r="E24" s="112"/>
      <c r="F24" s="87"/>
      <c r="G24" s="117"/>
      <c r="H24" s="15"/>
    </row>
    <row r="25" spans="1:8" ht="15">
      <c r="A25" s="107" t="s">
        <v>20</v>
      </c>
      <c r="B25" s="13"/>
      <c r="C25" s="14"/>
      <c r="D25" s="86">
        <v>1</v>
      </c>
      <c r="E25" s="112">
        <v>32359</v>
      </c>
      <c r="F25" s="87">
        <v>620</v>
      </c>
      <c r="G25" s="117">
        <f>F25/E25</f>
        <v>0.019160048209153558</v>
      </c>
      <c r="H25" s="15"/>
    </row>
    <row r="26" spans="1:8" ht="15">
      <c r="A26" s="107" t="s">
        <v>21</v>
      </c>
      <c r="B26" s="13"/>
      <c r="C26" s="14"/>
      <c r="D26" s="86"/>
      <c r="E26" s="112"/>
      <c r="F26" s="87"/>
      <c r="G26" s="117"/>
      <c r="H26" s="15"/>
    </row>
    <row r="27" spans="1:8" ht="1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">
      <c r="A28" s="83" t="s">
        <v>23</v>
      </c>
      <c r="B28" s="13"/>
      <c r="C28" s="14"/>
      <c r="D28" s="86"/>
      <c r="E28" s="87"/>
      <c r="F28" s="87"/>
      <c r="G28" s="117"/>
      <c r="H28" s="15"/>
    </row>
    <row r="29" spans="1:8" ht="15">
      <c r="A29" s="83" t="s">
        <v>24</v>
      </c>
      <c r="B29" s="13"/>
      <c r="C29" s="14"/>
      <c r="D29" s="86"/>
      <c r="E29" s="87"/>
      <c r="F29" s="87"/>
      <c r="G29" s="117"/>
      <c r="H29" s="15"/>
    </row>
    <row r="30" spans="1:8" ht="15">
      <c r="A30" s="83" t="s">
        <v>117</v>
      </c>
      <c r="B30" s="13"/>
      <c r="C30" s="14"/>
      <c r="D30" s="86">
        <v>1</v>
      </c>
      <c r="E30" s="87">
        <v>163158</v>
      </c>
      <c r="F30" s="87">
        <v>68473.5</v>
      </c>
      <c r="G30" s="117">
        <f>F30/E30</f>
        <v>0.41967601956385836</v>
      </c>
      <c r="H30" s="15"/>
    </row>
    <row r="31" spans="1:8" ht="15">
      <c r="A31" s="83" t="s">
        <v>84</v>
      </c>
      <c r="B31" s="13"/>
      <c r="C31" s="14"/>
      <c r="D31" s="86"/>
      <c r="E31" s="87"/>
      <c r="F31" s="87"/>
      <c r="G31" s="117"/>
      <c r="H31" s="15"/>
    </row>
    <row r="32" spans="1:8" ht="15">
      <c r="A32" s="83" t="s">
        <v>132</v>
      </c>
      <c r="B32" s="13"/>
      <c r="C32" s="14"/>
      <c r="D32" s="86"/>
      <c r="E32" s="87"/>
      <c r="F32" s="87"/>
      <c r="G32" s="117"/>
      <c r="H32" s="15"/>
    </row>
    <row r="33" spans="1:8" ht="15">
      <c r="A33" s="83" t="s">
        <v>27</v>
      </c>
      <c r="B33" s="13"/>
      <c r="C33" s="14"/>
      <c r="D33" s="86"/>
      <c r="E33" s="87"/>
      <c r="F33" s="87"/>
      <c r="G33" s="117"/>
      <c r="H33" s="15"/>
    </row>
    <row r="34" spans="1:8" ht="15">
      <c r="A34" s="83" t="s">
        <v>85</v>
      </c>
      <c r="B34" s="13"/>
      <c r="C34" s="14"/>
      <c r="D34" s="86">
        <v>1</v>
      </c>
      <c r="E34" s="87">
        <v>388359</v>
      </c>
      <c r="F34" s="87">
        <v>101322.5</v>
      </c>
      <c r="G34" s="117">
        <f>F34/E34</f>
        <v>0.2608990650403364</v>
      </c>
      <c r="H34" s="15"/>
    </row>
    <row r="35" spans="1:8" ht="15">
      <c r="A35" s="16" t="s">
        <v>28</v>
      </c>
      <c r="B35" s="13"/>
      <c r="C35" s="14"/>
      <c r="D35" s="90"/>
      <c r="E35" s="108"/>
      <c r="F35" s="87"/>
      <c r="G35" s="118"/>
      <c r="H35" s="15"/>
    </row>
    <row r="36" spans="1:8" ht="15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ht="15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ht="15">
      <c r="A38" s="17"/>
      <c r="B38" s="18"/>
      <c r="C38" s="14"/>
      <c r="D38" s="90"/>
      <c r="E38" s="109"/>
      <c r="F38" s="109"/>
      <c r="G38" s="118"/>
      <c r="H38" s="15"/>
    </row>
    <row r="39" spans="1:8" ht="15">
      <c r="A39" s="19" t="s">
        <v>31</v>
      </c>
      <c r="B39" s="20"/>
      <c r="C39" s="21"/>
      <c r="D39" s="94">
        <f>SUM(D9:D38)</f>
        <v>21</v>
      </c>
      <c r="E39" s="95">
        <f>SUM(E9:E38)</f>
        <v>2727354</v>
      </c>
      <c r="F39" s="95">
        <f>SUM(F9:F38)</f>
        <v>718107.5</v>
      </c>
      <c r="G39" s="119">
        <f>F39/E39</f>
        <v>0.26329823704586935</v>
      </c>
      <c r="H39" s="15"/>
    </row>
    <row r="40" spans="1:8" ht="15">
      <c r="A40" s="22"/>
      <c r="B40" s="22"/>
      <c r="C40" s="22"/>
      <c r="D40" s="97"/>
      <c r="E40" s="98"/>
      <c r="F40" s="99"/>
      <c r="G40" s="99"/>
      <c r="H40" s="2"/>
    </row>
    <row r="41" spans="1:8" ht="17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">
      <c r="A44" s="27" t="s">
        <v>36</v>
      </c>
      <c r="B44" s="28"/>
      <c r="C44" s="14"/>
      <c r="D44" s="86">
        <v>19</v>
      </c>
      <c r="E44" s="87">
        <v>2828765.65</v>
      </c>
      <c r="F44" s="87">
        <v>160012.95</v>
      </c>
      <c r="G44" s="117">
        <f>1-(+F44/E44)</f>
        <v>0.9434336492314236</v>
      </c>
      <c r="H44" s="15"/>
    </row>
    <row r="45" spans="1:8" ht="15">
      <c r="A45" s="27" t="s">
        <v>37</v>
      </c>
      <c r="B45" s="28"/>
      <c r="C45" s="14"/>
      <c r="D45" s="86"/>
      <c r="E45" s="87"/>
      <c r="F45" s="87"/>
      <c r="G45" s="117"/>
      <c r="H45" s="15"/>
    </row>
    <row r="46" spans="1:8" ht="15">
      <c r="A46" s="27" t="s">
        <v>38</v>
      </c>
      <c r="B46" s="28"/>
      <c r="C46" s="14"/>
      <c r="D46" s="86">
        <v>131</v>
      </c>
      <c r="E46" s="87">
        <v>8723033.25</v>
      </c>
      <c r="F46" s="87">
        <v>709351.43</v>
      </c>
      <c r="G46" s="117">
        <f aca="true" t="shared" si="1" ref="G46:G52">1-(+F46/E46)</f>
        <v>0.9186806458636392</v>
      </c>
      <c r="H46" s="15"/>
    </row>
    <row r="47" spans="1:8" ht="15">
      <c r="A47" s="27" t="s">
        <v>39</v>
      </c>
      <c r="B47" s="28"/>
      <c r="C47" s="14"/>
      <c r="D47" s="86">
        <v>32</v>
      </c>
      <c r="E47" s="87">
        <v>2458672</v>
      </c>
      <c r="F47" s="87">
        <v>163180.87</v>
      </c>
      <c r="G47" s="117">
        <f t="shared" si="1"/>
        <v>0.9336304842614225</v>
      </c>
      <c r="H47" s="15"/>
    </row>
    <row r="48" spans="1:8" ht="15">
      <c r="A48" s="27" t="s">
        <v>40</v>
      </c>
      <c r="B48" s="28"/>
      <c r="C48" s="14"/>
      <c r="D48" s="86">
        <v>87</v>
      </c>
      <c r="E48" s="87">
        <v>8485042</v>
      </c>
      <c r="F48" s="87">
        <v>815036.77</v>
      </c>
      <c r="G48" s="117">
        <f t="shared" si="1"/>
        <v>0.9039442857206835</v>
      </c>
      <c r="H48" s="15"/>
    </row>
    <row r="49" spans="1:8" ht="15">
      <c r="A49" s="27" t="s">
        <v>41</v>
      </c>
      <c r="B49" s="28"/>
      <c r="C49" s="14"/>
      <c r="D49" s="86">
        <v>6</v>
      </c>
      <c r="E49" s="87">
        <v>1012238</v>
      </c>
      <c r="F49" s="87">
        <v>49040</v>
      </c>
      <c r="G49" s="117">
        <f t="shared" si="1"/>
        <v>0.9515528956628777</v>
      </c>
      <c r="H49" s="15"/>
    </row>
    <row r="50" spans="1:8" ht="15">
      <c r="A50" s="27" t="s">
        <v>42</v>
      </c>
      <c r="B50" s="28"/>
      <c r="C50" s="14"/>
      <c r="D50" s="86">
        <v>6</v>
      </c>
      <c r="E50" s="87">
        <v>1262995</v>
      </c>
      <c r="F50" s="87">
        <v>93190</v>
      </c>
      <c r="G50" s="117">
        <f t="shared" si="1"/>
        <v>0.926215068151497</v>
      </c>
      <c r="H50" s="15"/>
    </row>
    <row r="51" spans="1:8" ht="15">
      <c r="A51" s="27" t="s">
        <v>43</v>
      </c>
      <c r="B51" s="28"/>
      <c r="C51" s="14"/>
      <c r="D51" s="86">
        <v>1</v>
      </c>
      <c r="E51" s="87">
        <v>146510</v>
      </c>
      <c r="F51" s="87">
        <v>16540</v>
      </c>
      <c r="G51" s="117">
        <f t="shared" si="1"/>
        <v>0.887106682137738</v>
      </c>
      <c r="H51" s="15"/>
    </row>
    <row r="52" spans="1:8" ht="15">
      <c r="A52" s="54" t="s">
        <v>44</v>
      </c>
      <c r="B52" s="28"/>
      <c r="C52" s="14"/>
      <c r="D52" s="86">
        <v>1</v>
      </c>
      <c r="E52" s="87">
        <v>452275</v>
      </c>
      <c r="F52" s="87">
        <v>-2650</v>
      </c>
      <c r="G52" s="117">
        <f t="shared" si="1"/>
        <v>1.005859267038859</v>
      </c>
      <c r="H52" s="15"/>
    </row>
    <row r="53" spans="1:8" ht="15">
      <c r="A53" s="55" t="s">
        <v>64</v>
      </c>
      <c r="B53" s="28"/>
      <c r="C53" s="14"/>
      <c r="D53" s="86"/>
      <c r="E53" s="87"/>
      <c r="F53" s="87"/>
      <c r="G53" s="117"/>
      <c r="H53" s="15"/>
    </row>
    <row r="54" spans="1:8" ht="15">
      <c r="A54" s="27" t="s">
        <v>110</v>
      </c>
      <c r="B54" s="28"/>
      <c r="C54" s="14"/>
      <c r="D54" s="86">
        <v>575</v>
      </c>
      <c r="E54" s="87">
        <v>36197847.48</v>
      </c>
      <c r="F54" s="87">
        <v>4244600.33</v>
      </c>
      <c r="G54" s="117">
        <f>1-(+F54/E54)</f>
        <v>0.8827388746707875</v>
      </c>
      <c r="H54" s="15"/>
    </row>
    <row r="55" spans="1:8" ht="1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ht="15">
      <c r="A56" s="16" t="s">
        <v>45</v>
      </c>
      <c r="B56" s="30"/>
      <c r="C56" s="14"/>
      <c r="D56" s="90"/>
      <c r="E56" s="109"/>
      <c r="F56" s="87"/>
      <c r="G56" s="118"/>
      <c r="H56" s="15"/>
    </row>
    <row r="57" spans="1:8" ht="15">
      <c r="A57" s="16" t="s">
        <v>46</v>
      </c>
      <c r="B57" s="28"/>
      <c r="C57" s="14"/>
      <c r="D57" s="90"/>
      <c r="E57" s="109"/>
      <c r="F57" s="87"/>
      <c r="G57" s="118"/>
      <c r="H57" s="15"/>
    </row>
    <row r="58" spans="1:8" ht="15">
      <c r="A58" s="16" t="s">
        <v>47</v>
      </c>
      <c r="B58" s="28"/>
      <c r="C58" s="14"/>
      <c r="D58" s="90"/>
      <c r="E58" s="108"/>
      <c r="F58" s="87"/>
      <c r="G58" s="118"/>
      <c r="H58" s="15"/>
    </row>
    <row r="59" spans="1:8" ht="15">
      <c r="A59" s="16" t="s">
        <v>30</v>
      </c>
      <c r="B59" s="28"/>
      <c r="C59" s="21"/>
      <c r="D59" s="90"/>
      <c r="E59" s="108"/>
      <c r="F59" s="87"/>
      <c r="G59" s="118"/>
      <c r="H59" s="15"/>
    </row>
    <row r="60" spans="1:8" ht="15">
      <c r="A60" s="32"/>
      <c r="B60" s="18"/>
      <c r="C60" s="33"/>
      <c r="D60" s="90"/>
      <c r="E60" s="93"/>
      <c r="F60" s="93"/>
      <c r="G60" s="118"/>
      <c r="H60" s="2"/>
    </row>
    <row r="61" spans="1:8" ht="17.25">
      <c r="A61" s="20" t="s">
        <v>48</v>
      </c>
      <c r="B61" s="20"/>
      <c r="C61" s="36"/>
      <c r="D61" s="94">
        <f>SUM(D44:D57)</f>
        <v>858</v>
      </c>
      <c r="E61" s="95">
        <f>SUM(E44:E60)</f>
        <v>61567378.379999995</v>
      </c>
      <c r="F61" s="95">
        <f>SUM(F44:F60)</f>
        <v>6248302.35</v>
      </c>
      <c r="G61" s="123">
        <f>1-(+F61/E61)</f>
        <v>0.8985127755248103</v>
      </c>
      <c r="H61" s="2"/>
    </row>
    <row r="62" spans="1:8" ht="17.25">
      <c r="A62" s="38"/>
      <c r="B62" s="39"/>
      <c r="C62" s="39"/>
      <c r="D62" s="104"/>
      <c r="E62" s="105"/>
      <c r="F62" s="34"/>
      <c r="G62" s="34"/>
      <c r="H62" s="2"/>
    </row>
    <row r="63" spans="1:8" ht="17.25">
      <c r="A63" s="35" t="s">
        <v>49</v>
      </c>
      <c r="B63" s="40"/>
      <c r="C63" s="40"/>
      <c r="D63" s="36"/>
      <c r="E63" s="36"/>
      <c r="F63" s="37">
        <f>F61+F39</f>
        <v>6966409.85</v>
      </c>
      <c r="G63" s="36"/>
      <c r="H63" s="2"/>
    </row>
    <row r="64" spans="1:8" ht="17.25">
      <c r="A64" s="35"/>
      <c r="B64" s="40"/>
      <c r="C64" s="40"/>
      <c r="D64" s="36"/>
      <c r="E64" s="36"/>
      <c r="F64" s="41"/>
      <c r="G64" s="40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7.25">
      <c r="A67" s="4"/>
      <c r="B67" s="39"/>
      <c r="C67" s="39"/>
      <c r="D67" s="39"/>
      <c r="E67" s="39"/>
      <c r="F67" s="37"/>
      <c r="G67" s="39"/>
      <c r="H67" s="2"/>
    </row>
    <row r="68" ht="15">
      <c r="A68" s="42" t="s">
        <v>53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AUGUST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91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">
      <c r="A11" s="106" t="s">
        <v>76</v>
      </c>
      <c r="B11" s="13"/>
      <c r="C11" s="14"/>
      <c r="D11" s="86"/>
      <c r="E11" s="87"/>
      <c r="F11" s="87"/>
      <c r="G11" s="88"/>
      <c r="H11" s="15"/>
    </row>
    <row r="12" spans="1:8" ht="1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">
      <c r="A13" s="106" t="s">
        <v>129</v>
      </c>
      <c r="B13" s="13"/>
      <c r="C13" s="14"/>
      <c r="D13" s="86"/>
      <c r="E13" s="87"/>
      <c r="F13" s="87"/>
      <c r="G13" s="88"/>
      <c r="H13" s="15"/>
    </row>
    <row r="14" spans="1:8" ht="15">
      <c r="A14" s="106" t="s">
        <v>108</v>
      </c>
      <c r="B14" s="13"/>
      <c r="C14" s="14"/>
      <c r="D14" s="86"/>
      <c r="E14" s="87"/>
      <c r="F14" s="87"/>
      <c r="G14" s="88"/>
      <c r="H14" s="15"/>
    </row>
    <row r="15" spans="1:8" ht="15">
      <c r="A15" s="106" t="s">
        <v>61</v>
      </c>
      <c r="B15" s="13"/>
      <c r="C15" s="14"/>
      <c r="D15" s="86"/>
      <c r="E15" s="87"/>
      <c r="F15" s="87"/>
      <c r="G15" s="88"/>
      <c r="H15" s="15"/>
    </row>
    <row r="16" spans="1:8" ht="15">
      <c r="A16" s="106" t="s">
        <v>77</v>
      </c>
      <c r="B16" s="13"/>
      <c r="C16" s="14"/>
      <c r="D16" s="86"/>
      <c r="E16" s="87"/>
      <c r="F16" s="87"/>
      <c r="G16" s="88"/>
      <c r="H16" s="15"/>
    </row>
    <row r="17" spans="1:8" ht="15">
      <c r="A17" s="106" t="s">
        <v>25</v>
      </c>
      <c r="B17" s="13"/>
      <c r="C17" s="14"/>
      <c r="D17" s="86">
        <v>1</v>
      </c>
      <c r="E17" s="87">
        <v>120588</v>
      </c>
      <c r="F17" s="87">
        <v>26956</v>
      </c>
      <c r="G17" s="88">
        <f>F17/E17</f>
        <v>0.2235379971473115</v>
      </c>
      <c r="H17" s="15"/>
    </row>
    <row r="18" spans="1:8" ht="15">
      <c r="A18" s="106" t="s">
        <v>14</v>
      </c>
      <c r="B18" s="13"/>
      <c r="C18" s="14"/>
      <c r="D18" s="86">
        <v>1</v>
      </c>
      <c r="E18" s="87">
        <v>243360</v>
      </c>
      <c r="F18" s="87">
        <v>90199.5</v>
      </c>
      <c r="G18" s="88">
        <f>F18/E18</f>
        <v>0.370642258382643</v>
      </c>
      <c r="H18" s="15"/>
    </row>
    <row r="19" spans="1:8" ht="1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">
      <c r="A21" s="106" t="s">
        <v>78</v>
      </c>
      <c r="B21" s="13"/>
      <c r="C21" s="14"/>
      <c r="D21" s="86"/>
      <c r="E21" s="87"/>
      <c r="F21" s="87"/>
      <c r="G21" s="88"/>
      <c r="H21" s="15"/>
    </row>
    <row r="22" spans="1:8" ht="15">
      <c r="A22" s="106" t="s">
        <v>147</v>
      </c>
      <c r="B22" s="13"/>
      <c r="C22" s="14"/>
      <c r="D22" s="86">
        <v>1</v>
      </c>
      <c r="E22" s="87">
        <v>1466</v>
      </c>
      <c r="F22" s="87">
        <v>-519</v>
      </c>
      <c r="G22" s="88">
        <f>F22/E22</f>
        <v>-0.35402455661664395</v>
      </c>
      <c r="H22" s="15"/>
    </row>
    <row r="23" spans="1:8" ht="1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">
      <c r="A29" s="83" t="s">
        <v>24</v>
      </c>
      <c r="B29" s="13"/>
      <c r="C29" s="14"/>
      <c r="D29" s="86"/>
      <c r="E29" s="87"/>
      <c r="F29" s="87"/>
      <c r="G29" s="88"/>
      <c r="H29" s="15"/>
    </row>
    <row r="30" spans="1:8" ht="15">
      <c r="A30" s="83" t="s">
        <v>125</v>
      </c>
      <c r="B30" s="13"/>
      <c r="C30" s="14"/>
      <c r="D30" s="86"/>
      <c r="E30" s="87"/>
      <c r="F30" s="87"/>
      <c r="G30" s="88"/>
      <c r="H30" s="15"/>
    </row>
    <row r="31" spans="1:8" ht="15">
      <c r="A31" s="83" t="s">
        <v>27</v>
      </c>
      <c r="B31" s="13"/>
      <c r="C31" s="14"/>
      <c r="D31" s="86">
        <v>1</v>
      </c>
      <c r="E31" s="87">
        <v>16203</v>
      </c>
      <c r="F31" s="87">
        <v>8250</v>
      </c>
      <c r="G31" s="88">
        <f>F31/E31</f>
        <v>0.5091649694501018</v>
      </c>
      <c r="H31" s="15"/>
    </row>
    <row r="32" spans="1:8" ht="15">
      <c r="A32" s="83" t="s">
        <v>57</v>
      </c>
      <c r="B32" s="13"/>
      <c r="C32" s="14"/>
      <c r="D32" s="86">
        <v>1</v>
      </c>
      <c r="E32" s="87">
        <v>44767</v>
      </c>
      <c r="F32" s="87">
        <v>17093.5</v>
      </c>
      <c r="G32" s="88">
        <f>F32/E32</f>
        <v>0.3818325999061809</v>
      </c>
      <c r="H32" s="15"/>
    </row>
    <row r="33" spans="1:8" ht="15">
      <c r="A33" s="83" t="s">
        <v>134</v>
      </c>
      <c r="B33" s="13"/>
      <c r="C33" s="14"/>
      <c r="D33" s="86">
        <v>3</v>
      </c>
      <c r="E33" s="87">
        <v>253971</v>
      </c>
      <c r="F33" s="87">
        <v>66463.5</v>
      </c>
      <c r="G33" s="88">
        <f>F33/E33</f>
        <v>0.26169720164900717</v>
      </c>
      <c r="H33" s="15"/>
    </row>
    <row r="34" spans="1:8" ht="15">
      <c r="A34" s="83" t="s">
        <v>131</v>
      </c>
      <c r="B34" s="13"/>
      <c r="C34" s="14"/>
      <c r="D34" s="86"/>
      <c r="E34" s="87"/>
      <c r="F34" s="87"/>
      <c r="G34" s="88"/>
      <c r="H34" s="15"/>
    </row>
    <row r="35" spans="1:8" ht="15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ht="15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ht="15">
      <c r="A37" s="16" t="s">
        <v>30</v>
      </c>
      <c r="B37" s="13"/>
      <c r="C37" s="14"/>
      <c r="D37" s="90"/>
      <c r="E37" s="108"/>
      <c r="F37" s="87"/>
      <c r="G37" s="92"/>
      <c r="H37" s="15"/>
    </row>
    <row r="38" spans="1:8" ht="15">
      <c r="A38" s="17"/>
      <c r="B38" s="18"/>
      <c r="C38" s="14"/>
      <c r="D38" s="90"/>
      <c r="E38" s="93"/>
      <c r="F38" s="93"/>
      <c r="G38" s="92"/>
      <c r="H38" s="15"/>
    </row>
    <row r="39" spans="1:8" ht="15">
      <c r="A39" s="19" t="s">
        <v>31</v>
      </c>
      <c r="B39" s="20"/>
      <c r="C39" s="21"/>
      <c r="D39" s="94">
        <f>SUM(D9:D38)</f>
        <v>8</v>
      </c>
      <c r="E39" s="95">
        <f>SUM(E9:E38)</f>
        <v>680355</v>
      </c>
      <c r="F39" s="95">
        <f>SUM(F9:F38)</f>
        <v>208443.5</v>
      </c>
      <c r="G39" s="96">
        <f>F39/E39</f>
        <v>0.30637461325337506</v>
      </c>
      <c r="H39" s="15"/>
    </row>
    <row r="40" spans="1:8" ht="15">
      <c r="A40" s="22"/>
      <c r="B40" s="22"/>
      <c r="C40" s="22"/>
      <c r="D40" s="97"/>
      <c r="E40" s="98"/>
      <c r="F40" s="99"/>
      <c r="G40" s="99"/>
      <c r="H40" s="2"/>
    </row>
    <row r="41" spans="1:8" ht="17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">
      <c r="A44" s="27" t="s">
        <v>36</v>
      </c>
      <c r="B44" s="28"/>
      <c r="C44" s="14"/>
      <c r="D44" s="86">
        <v>38</v>
      </c>
      <c r="E44" s="87">
        <v>3411087.25</v>
      </c>
      <c r="F44" s="87">
        <v>156496.95</v>
      </c>
      <c r="G44" s="88">
        <f>1-(+F44/E44)</f>
        <v>0.9541210943812709</v>
      </c>
      <c r="H44" s="15"/>
    </row>
    <row r="45" spans="1:8" ht="1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">
      <c r="A46" s="27" t="s">
        <v>38</v>
      </c>
      <c r="B46" s="28"/>
      <c r="C46" s="14"/>
      <c r="D46" s="86">
        <v>48</v>
      </c>
      <c r="E46" s="87">
        <v>2651571.75</v>
      </c>
      <c r="F46" s="87">
        <v>192507.54</v>
      </c>
      <c r="G46" s="88">
        <f>1-(+F46/E46)</f>
        <v>0.9273987060693342</v>
      </c>
      <c r="H46" s="15"/>
    </row>
    <row r="47" spans="1:8" ht="15">
      <c r="A47" s="27" t="s">
        <v>39</v>
      </c>
      <c r="B47" s="28"/>
      <c r="C47" s="14"/>
      <c r="D47" s="86"/>
      <c r="E47" s="87"/>
      <c r="F47" s="87"/>
      <c r="G47" s="88"/>
      <c r="H47" s="15"/>
    </row>
    <row r="48" spans="1:8" ht="15">
      <c r="A48" s="27" t="s">
        <v>40</v>
      </c>
      <c r="B48" s="28"/>
      <c r="C48" s="14"/>
      <c r="D48" s="86">
        <v>31</v>
      </c>
      <c r="E48" s="87">
        <v>2739689.89</v>
      </c>
      <c r="F48" s="87">
        <v>249216.71</v>
      </c>
      <c r="G48" s="88">
        <f>1-(+F48/E48)</f>
        <v>0.9090347010040615</v>
      </c>
      <c r="H48" s="15"/>
    </row>
    <row r="49" spans="1:8" ht="1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">
      <c r="A50" s="27" t="s">
        <v>42</v>
      </c>
      <c r="B50" s="28"/>
      <c r="C50" s="14"/>
      <c r="D50" s="86">
        <v>3</v>
      </c>
      <c r="E50" s="87">
        <v>208710</v>
      </c>
      <c r="F50" s="87">
        <v>21780</v>
      </c>
      <c r="G50" s="88">
        <f>1-(+F50/E50)</f>
        <v>0.895644674428633</v>
      </c>
      <c r="H50" s="15"/>
    </row>
    <row r="51" spans="1:8" ht="1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">
      <c r="A53" s="27" t="s">
        <v>65</v>
      </c>
      <c r="B53" s="30"/>
      <c r="C53" s="14"/>
      <c r="D53" s="125">
        <v>304</v>
      </c>
      <c r="E53" s="126">
        <v>23262721.7</v>
      </c>
      <c r="F53" s="126">
        <v>2663355.79</v>
      </c>
      <c r="G53" s="88">
        <f>1-(+F53/E53)</f>
        <v>0.8855097084362231</v>
      </c>
      <c r="H53" s="15"/>
    </row>
    <row r="54" spans="1:8" ht="15">
      <c r="A54" s="27" t="s">
        <v>66</v>
      </c>
      <c r="B54" s="30"/>
      <c r="C54" s="14"/>
      <c r="D54" s="86"/>
      <c r="E54" s="87"/>
      <c r="F54" s="87"/>
      <c r="G54" s="88"/>
      <c r="H54" s="15"/>
    </row>
    <row r="55" spans="1:8" ht="15">
      <c r="A55" s="16" t="s">
        <v>45</v>
      </c>
      <c r="B55" s="30"/>
      <c r="C55" s="14"/>
      <c r="D55" s="90"/>
      <c r="E55" s="109"/>
      <c r="F55" s="87"/>
      <c r="G55" s="92"/>
      <c r="H55" s="15"/>
    </row>
    <row r="56" spans="1:8" ht="15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ht="15">
      <c r="A57" s="16" t="s">
        <v>47</v>
      </c>
      <c r="B57" s="28"/>
      <c r="C57" s="14"/>
      <c r="D57" s="90"/>
      <c r="E57" s="108"/>
      <c r="F57" s="87"/>
      <c r="G57" s="92"/>
      <c r="H57" s="15"/>
    </row>
    <row r="58" spans="1:8" ht="15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">
      <c r="A59" s="32"/>
      <c r="B59" s="18"/>
      <c r="C59" s="14"/>
      <c r="D59" s="90"/>
      <c r="E59" s="110"/>
      <c r="F59" s="93"/>
      <c r="G59" s="92"/>
      <c r="H59" s="15"/>
    </row>
    <row r="60" spans="1:8" ht="15">
      <c r="A60" s="20" t="s">
        <v>48</v>
      </c>
      <c r="B60" s="20"/>
      <c r="C60" s="21"/>
      <c r="D60" s="94">
        <f>SUM(D44:D56)</f>
        <v>424</v>
      </c>
      <c r="E60" s="95">
        <f>SUM(E44:E59)</f>
        <v>32273780.59</v>
      </c>
      <c r="F60" s="95">
        <f>SUM(F44:F59)</f>
        <v>3283356.99</v>
      </c>
      <c r="G60" s="96">
        <f>1-(F60/E60)</f>
        <v>0.8982654981853181</v>
      </c>
      <c r="H60" s="15"/>
    </row>
    <row r="61" spans="1:8" ht="15">
      <c r="A61" s="33"/>
      <c r="B61" s="33"/>
      <c r="C61" s="50"/>
      <c r="D61" s="111"/>
      <c r="E61" s="105"/>
      <c r="F61" s="34"/>
      <c r="G61" s="34"/>
      <c r="H61" s="2"/>
    </row>
    <row r="62" spans="1:8" ht="17.25">
      <c r="A62" s="35" t="s">
        <v>49</v>
      </c>
      <c r="B62" s="36"/>
      <c r="C62" s="39"/>
      <c r="D62" s="51"/>
      <c r="E62" s="36"/>
      <c r="F62" s="37">
        <f>F60+F39</f>
        <v>3491800.49</v>
      </c>
      <c r="G62" s="36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53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 customWidth="1"/>
  </cols>
  <sheetData>
    <row r="1" spans="1:8" ht="22.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2.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2.5">
      <c r="A3" s="1" t="str">
        <f>ARG!$A$3</f>
        <v>MONTH ENDED:   AUGUST 2019</v>
      </c>
      <c r="B3" s="21"/>
      <c r="C3" s="21"/>
      <c r="D3" s="21"/>
      <c r="E3" s="21"/>
      <c r="F3" s="21"/>
      <c r="G3" s="21"/>
      <c r="H3" s="21"/>
    </row>
    <row r="4" spans="1:8" ht="15">
      <c r="A4" s="73"/>
      <c r="B4" s="73"/>
      <c r="C4" s="73"/>
      <c r="D4" s="73"/>
      <c r="E4" s="73"/>
      <c r="F4" s="5"/>
      <c r="G4" s="5"/>
      <c r="H4" s="21"/>
    </row>
    <row r="5" spans="1:8" ht="22.5">
      <c r="A5" s="21"/>
      <c r="B5" s="73"/>
      <c r="C5" s="73"/>
      <c r="D5" s="74" t="s">
        <v>103</v>
      </c>
      <c r="E5" s="75"/>
      <c r="F5" s="8"/>
      <c r="G5" s="5"/>
      <c r="H5" s="76"/>
    </row>
    <row r="6" spans="1:8" ht="17.25">
      <c r="A6" s="23" t="s">
        <v>3</v>
      </c>
      <c r="B6" s="73"/>
      <c r="C6" s="73"/>
      <c r="D6" s="73"/>
      <c r="E6" s="73"/>
      <c r="F6" s="5"/>
      <c r="G6" s="5"/>
      <c r="H6" s="76"/>
    </row>
    <row r="7" spans="1:8" ht="1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">
      <c r="A9" s="106" t="s">
        <v>10</v>
      </c>
      <c r="B9" s="13"/>
      <c r="C9" s="14"/>
      <c r="D9" s="86"/>
      <c r="E9" s="87"/>
      <c r="F9" s="87"/>
      <c r="G9" s="88"/>
      <c r="H9" s="79"/>
    </row>
    <row r="10" spans="1:8" ht="15">
      <c r="A10" s="106" t="s">
        <v>11</v>
      </c>
      <c r="B10" s="13"/>
      <c r="C10" s="14"/>
      <c r="D10" s="86">
        <v>1</v>
      </c>
      <c r="E10" s="87">
        <v>53575</v>
      </c>
      <c r="F10" s="87">
        <v>5449</v>
      </c>
      <c r="G10" s="88">
        <f>F10/E10</f>
        <v>0.10170788614092394</v>
      </c>
      <c r="H10" s="79"/>
    </row>
    <row r="11" spans="1:8" ht="15">
      <c r="A11" s="106" t="s">
        <v>56</v>
      </c>
      <c r="B11" s="13"/>
      <c r="C11" s="14"/>
      <c r="D11" s="86"/>
      <c r="E11" s="87"/>
      <c r="F11" s="87"/>
      <c r="G11" s="88"/>
      <c r="H11" s="79"/>
    </row>
    <row r="12" spans="1:8" ht="15">
      <c r="A12" s="106" t="s">
        <v>69</v>
      </c>
      <c r="B12" s="13"/>
      <c r="C12" s="14"/>
      <c r="D12" s="86"/>
      <c r="E12" s="87"/>
      <c r="F12" s="87"/>
      <c r="G12" s="88"/>
      <c r="H12" s="79"/>
    </row>
    <row r="13" spans="1:8" ht="15">
      <c r="A13" s="106" t="s">
        <v>13</v>
      </c>
      <c r="B13" s="13"/>
      <c r="C13" s="14"/>
      <c r="D13" s="86"/>
      <c r="E13" s="87"/>
      <c r="F13" s="87"/>
      <c r="G13" s="88"/>
      <c r="H13" s="79"/>
    </row>
    <row r="14" spans="1:8" ht="15">
      <c r="A14" s="106" t="s">
        <v>71</v>
      </c>
      <c r="B14" s="13"/>
      <c r="C14" s="14"/>
      <c r="D14" s="86"/>
      <c r="E14" s="87"/>
      <c r="F14" s="87"/>
      <c r="G14" s="88"/>
      <c r="H14" s="79"/>
    </row>
    <row r="15" spans="1:8" ht="15">
      <c r="A15" s="106" t="s">
        <v>25</v>
      </c>
      <c r="B15" s="13"/>
      <c r="C15" s="14"/>
      <c r="D15" s="86">
        <v>3</v>
      </c>
      <c r="E15" s="87">
        <v>497803</v>
      </c>
      <c r="F15" s="87">
        <v>92897</v>
      </c>
      <c r="G15" s="88">
        <f>F15/E15</f>
        <v>0.18661398183618821</v>
      </c>
      <c r="H15" s="79"/>
    </row>
    <row r="16" spans="1:8" ht="15">
      <c r="A16" s="106" t="s">
        <v>72</v>
      </c>
      <c r="B16" s="13"/>
      <c r="C16" s="14"/>
      <c r="D16" s="86"/>
      <c r="E16" s="87"/>
      <c r="F16" s="87"/>
      <c r="G16" s="88"/>
      <c r="H16" s="79"/>
    </row>
    <row r="17" spans="1:8" ht="15">
      <c r="A17" s="106" t="s">
        <v>109</v>
      </c>
      <c r="B17" s="13"/>
      <c r="C17" s="14"/>
      <c r="D17" s="86"/>
      <c r="E17" s="87"/>
      <c r="F17" s="87"/>
      <c r="G17" s="88"/>
      <c r="H17" s="79"/>
    </row>
    <row r="18" spans="1:8" ht="15">
      <c r="A18" s="106" t="s">
        <v>14</v>
      </c>
      <c r="B18" s="13"/>
      <c r="C18" s="14"/>
      <c r="D18" s="86"/>
      <c r="E18" s="87"/>
      <c r="F18" s="87"/>
      <c r="G18" s="88"/>
      <c r="H18" s="79"/>
    </row>
    <row r="19" spans="1:8" ht="15">
      <c r="A19" s="106" t="s">
        <v>16</v>
      </c>
      <c r="B19" s="13"/>
      <c r="C19" s="14"/>
      <c r="D19" s="86">
        <v>1</v>
      </c>
      <c r="E19" s="87">
        <v>482925</v>
      </c>
      <c r="F19" s="87">
        <v>183001</v>
      </c>
      <c r="G19" s="88">
        <f>F19/E19</f>
        <v>0.3789429000362375</v>
      </c>
      <c r="H19" s="79"/>
    </row>
    <row r="20" spans="1:8" ht="15">
      <c r="A20" s="106" t="s">
        <v>102</v>
      </c>
      <c r="B20" s="13"/>
      <c r="C20" s="14"/>
      <c r="D20" s="86"/>
      <c r="E20" s="87"/>
      <c r="F20" s="87"/>
      <c r="G20" s="88"/>
      <c r="H20" s="79"/>
    </row>
    <row r="21" spans="1:8" ht="15">
      <c r="A21" s="106" t="s">
        <v>104</v>
      </c>
      <c r="B21" s="13"/>
      <c r="C21" s="14"/>
      <c r="D21" s="86"/>
      <c r="E21" s="87"/>
      <c r="F21" s="87"/>
      <c r="G21" s="88"/>
      <c r="H21" s="79"/>
    </row>
    <row r="22" spans="1:8" ht="15">
      <c r="A22" s="106" t="s">
        <v>17</v>
      </c>
      <c r="B22" s="13"/>
      <c r="C22" s="14"/>
      <c r="D22" s="86"/>
      <c r="E22" s="87"/>
      <c r="F22" s="87"/>
      <c r="G22" s="88"/>
      <c r="H22" s="79"/>
    </row>
    <row r="23" spans="1:8" ht="15">
      <c r="A23" s="106" t="s">
        <v>116</v>
      </c>
      <c r="B23" s="13"/>
      <c r="C23" s="14"/>
      <c r="D23" s="86"/>
      <c r="E23" s="87"/>
      <c r="F23" s="87"/>
      <c r="G23" s="88"/>
      <c r="H23" s="79"/>
    </row>
    <row r="24" spans="1:8" ht="15">
      <c r="A24" s="106" t="s">
        <v>18</v>
      </c>
      <c r="B24" s="13"/>
      <c r="C24" s="14"/>
      <c r="D24" s="86">
        <v>1</v>
      </c>
      <c r="E24" s="87">
        <v>452126</v>
      </c>
      <c r="F24" s="87">
        <v>66436</v>
      </c>
      <c r="G24" s="88">
        <f>F24/E24</f>
        <v>0.14694133936115153</v>
      </c>
      <c r="H24" s="79"/>
    </row>
    <row r="25" spans="1:8" ht="15">
      <c r="A25" s="107" t="s">
        <v>20</v>
      </c>
      <c r="B25" s="13"/>
      <c r="C25" s="14"/>
      <c r="D25" s="86">
        <v>2</v>
      </c>
      <c r="E25" s="87">
        <v>37300</v>
      </c>
      <c r="F25" s="87">
        <v>-14093</v>
      </c>
      <c r="G25" s="88">
        <f>F25/E25</f>
        <v>-0.377828418230563</v>
      </c>
      <c r="H25" s="79"/>
    </row>
    <row r="26" spans="1:8" ht="15">
      <c r="A26" s="107" t="s">
        <v>21</v>
      </c>
      <c r="B26" s="13"/>
      <c r="C26" s="14"/>
      <c r="D26" s="86">
        <v>4</v>
      </c>
      <c r="E26" s="87">
        <v>19163</v>
      </c>
      <c r="F26" s="87">
        <v>19163</v>
      </c>
      <c r="G26" s="88">
        <f>F26/E26</f>
        <v>1</v>
      </c>
      <c r="H26" s="79"/>
    </row>
    <row r="27" spans="1:8" ht="15">
      <c r="A27" s="83" t="s">
        <v>22</v>
      </c>
      <c r="B27" s="13"/>
      <c r="C27" s="14"/>
      <c r="D27" s="86"/>
      <c r="E27" s="87"/>
      <c r="F27" s="87"/>
      <c r="G27" s="88"/>
      <c r="H27" s="79"/>
    </row>
    <row r="28" spans="1:8" ht="15">
      <c r="A28" s="83" t="s">
        <v>23</v>
      </c>
      <c r="B28" s="13"/>
      <c r="C28" s="14"/>
      <c r="D28" s="86"/>
      <c r="E28" s="87">
        <v>3902</v>
      </c>
      <c r="F28" s="87">
        <v>-5323</v>
      </c>
      <c r="G28" s="88">
        <f>F28/E28</f>
        <v>-1.3641722193746797</v>
      </c>
      <c r="H28" s="79"/>
    </row>
    <row r="29" spans="1:8" ht="15">
      <c r="A29" s="83" t="s">
        <v>105</v>
      </c>
      <c r="B29" s="13"/>
      <c r="C29" s="14"/>
      <c r="D29" s="86">
        <v>1</v>
      </c>
      <c r="E29" s="87">
        <v>59415</v>
      </c>
      <c r="F29" s="87">
        <v>17421</v>
      </c>
      <c r="G29" s="88">
        <f>F29/E29</f>
        <v>0.2932087856601868</v>
      </c>
      <c r="H29" s="79"/>
    </row>
    <row r="30" spans="1:8" ht="15">
      <c r="A30" s="83" t="s">
        <v>134</v>
      </c>
      <c r="B30" s="13"/>
      <c r="C30" s="14"/>
      <c r="D30" s="86">
        <v>10</v>
      </c>
      <c r="E30" s="87">
        <v>718883</v>
      </c>
      <c r="F30" s="87">
        <v>128383.5</v>
      </c>
      <c r="G30" s="88">
        <f>F30/E30</f>
        <v>0.17858747529152866</v>
      </c>
      <c r="H30" s="79"/>
    </row>
    <row r="31" spans="1:8" ht="15">
      <c r="A31" s="83" t="s">
        <v>143</v>
      </c>
      <c r="B31" s="13"/>
      <c r="C31" s="14"/>
      <c r="D31" s="86"/>
      <c r="E31" s="87"/>
      <c r="F31" s="87"/>
      <c r="G31" s="88"/>
      <c r="H31" s="79"/>
    </row>
    <row r="32" spans="1:8" ht="15">
      <c r="A32" s="83" t="s">
        <v>107</v>
      </c>
      <c r="B32" s="13"/>
      <c r="C32" s="14"/>
      <c r="D32" s="86"/>
      <c r="E32" s="87"/>
      <c r="F32" s="87"/>
      <c r="G32" s="88"/>
      <c r="H32" s="79"/>
    </row>
    <row r="33" spans="1:8" ht="15">
      <c r="A33" s="83" t="s">
        <v>73</v>
      </c>
      <c r="B33" s="13"/>
      <c r="C33" s="14"/>
      <c r="D33" s="86"/>
      <c r="E33" s="87"/>
      <c r="F33" s="87"/>
      <c r="G33" s="88"/>
      <c r="H33" s="79"/>
    </row>
    <row r="34" spans="1:8" ht="15">
      <c r="A34" s="83" t="s">
        <v>149</v>
      </c>
      <c r="B34" s="13"/>
      <c r="C34" s="14"/>
      <c r="D34" s="86">
        <v>1</v>
      </c>
      <c r="E34" s="87">
        <v>102155</v>
      </c>
      <c r="F34" s="87">
        <v>47278</v>
      </c>
      <c r="G34" s="88">
        <f>F34/E34</f>
        <v>0.4628065195046743</v>
      </c>
      <c r="H34" s="79"/>
    </row>
    <row r="35" spans="1:8" ht="15">
      <c r="A35" s="16" t="s">
        <v>28</v>
      </c>
      <c r="B35" s="13"/>
      <c r="C35" s="14"/>
      <c r="D35" s="90"/>
      <c r="E35" s="108">
        <v>29420</v>
      </c>
      <c r="F35" s="87">
        <v>4280</v>
      </c>
      <c r="G35" s="92"/>
      <c r="H35" s="79"/>
    </row>
    <row r="36" spans="1:8" ht="15">
      <c r="A36" s="16" t="s">
        <v>47</v>
      </c>
      <c r="B36" s="13"/>
      <c r="C36" s="14"/>
      <c r="D36" s="90"/>
      <c r="E36" s="108"/>
      <c r="F36" s="87"/>
      <c r="G36" s="92"/>
      <c r="H36" s="79"/>
    </row>
    <row r="37" spans="1:8" ht="15">
      <c r="A37" s="16" t="s">
        <v>30</v>
      </c>
      <c r="B37" s="13"/>
      <c r="C37" s="14"/>
      <c r="D37" s="90"/>
      <c r="E37" s="91"/>
      <c r="F37" s="89"/>
      <c r="G37" s="92"/>
      <c r="H37" s="79"/>
    </row>
    <row r="38" spans="1:8" ht="15">
      <c r="A38" s="17"/>
      <c r="B38" s="18"/>
      <c r="C38" s="14"/>
      <c r="D38" s="90"/>
      <c r="E38" s="93"/>
      <c r="F38" s="93"/>
      <c r="G38" s="92"/>
      <c r="H38" s="79"/>
    </row>
    <row r="39" spans="1:8" ht="15">
      <c r="A39" s="19" t="s">
        <v>31</v>
      </c>
      <c r="B39" s="20"/>
      <c r="C39" s="21"/>
      <c r="D39" s="94">
        <f>SUM(D9:D38)</f>
        <v>24</v>
      </c>
      <c r="E39" s="95">
        <f>SUM(E9:E38)</f>
        <v>2456667</v>
      </c>
      <c r="F39" s="95">
        <f>SUM(F9:F38)</f>
        <v>544892.5</v>
      </c>
      <c r="G39" s="96">
        <f>F39/E39</f>
        <v>0.2218015302847313</v>
      </c>
      <c r="H39" s="80"/>
    </row>
    <row r="40" spans="1:8" ht="15">
      <c r="A40" s="22"/>
      <c r="B40" s="22"/>
      <c r="C40" s="22"/>
      <c r="D40" s="97"/>
      <c r="E40" s="98"/>
      <c r="F40" s="99"/>
      <c r="G40" s="99"/>
      <c r="H40" s="81"/>
    </row>
    <row r="41" spans="1:8" ht="17.25">
      <c r="A41" s="23" t="s">
        <v>32</v>
      </c>
      <c r="B41" s="24"/>
      <c r="C41" s="24"/>
      <c r="D41" s="25"/>
      <c r="E41" s="100"/>
      <c r="F41" s="101"/>
      <c r="G41" s="101"/>
      <c r="H41" s="81"/>
    </row>
    <row r="42" spans="1:8" ht="1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81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81"/>
    </row>
    <row r="44" spans="1:8" ht="15">
      <c r="A44" s="27" t="s">
        <v>36</v>
      </c>
      <c r="B44" s="28"/>
      <c r="C44" s="14"/>
      <c r="D44" s="86">
        <v>37</v>
      </c>
      <c r="E44" s="87">
        <v>457642.85</v>
      </c>
      <c r="F44" s="87">
        <v>56197.9</v>
      </c>
      <c r="G44" s="88">
        <f>1-(+F44/E44)</f>
        <v>0.8772014027969628</v>
      </c>
      <c r="H44" s="79"/>
    </row>
    <row r="45" spans="1:8" ht="15">
      <c r="A45" s="27" t="s">
        <v>37</v>
      </c>
      <c r="B45" s="28"/>
      <c r="C45" s="14"/>
      <c r="D45" s="86"/>
      <c r="E45" s="87"/>
      <c r="F45" s="87"/>
      <c r="G45" s="88"/>
      <c r="H45" s="79"/>
    </row>
    <row r="46" spans="1:8" ht="15">
      <c r="A46" s="27" t="s">
        <v>38</v>
      </c>
      <c r="B46" s="28"/>
      <c r="C46" s="14"/>
      <c r="D46" s="86">
        <v>131</v>
      </c>
      <c r="E46" s="87">
        <v>4598014.5</v>
      </c>
      <c r="F46" s="87">
        <v>403394.27</v>
      </c>
      <c r="G46" s="88">
        <f aca="true" t="shared" si="0" ref="G46:G52">1-(+F46/E46)</f>
        <v>0.9122677255584992</v>
      </c>
      <c r="H46" s="79"/>
    </row>
    <row r="47" spans="1:8" ht="15">
      <c r="A47" s="27" t="s">
        <v>39</v>
      </c>
      <c r="B47" s="28"/>
      <c r="C47" s="14"/>
      <c r="D47" s="86">
        <v>8</v>
      </c>
      <c r="E47" s="87">
        <v>886521</v>
      </c>
      <c r="F47" s="87">
        <v>47374</v>
      </c>
      <c r="G47" s="88">
        <f t="shared" si="0"/>
        <v>0.9465618975749024</v>
      </c>
      <c r="H47" s="79"/>
    </row>
    <row r="48" spans="1:8" ht="15">
      <c r="A48" s="27" t="s">
        <v>40</v>
      </c>
      <c r="B48" s="28"/>
      <c r="C48" s="14"/>
      <c r="D48" s="86">
        <v>103</v>
      </c>
      <c r="E48" s="87">
        <v>4535139</v>
      </c>
      <c r="F48" s="87">
        <v>458334.88</v>
      </c>
      <c r="G48" s="88">
        <f t="shared" si="0"/>
        <v>0.8989369719428666</v>
      </c>
      <c r="H48" s="79"/>
    </row>
    <row r="49" spans="1:8" ht="15">
      <c r="A49" s="27" t="s">
        <v>41</v>
      </c>
      <c r="B49" s="28"/>
      <c r="C49" s="14"/>
      <c r="D49" s="86">
        <v>2</v>
      </c>
      <c r="E49" s="87">
        <v>33878</v>
      </c>
      <c r="F49" s="87">
        <v>-618</v>
      </c>
      <c r="G49" s="88">
        <f t="shared" si="0"/>
        <v>1.0182419269142216</v>
      </c>
      <c r="H49" s="79"/>
    </row>
    <row r="50" spans="1:8" ht="15">
      <c r="A50" s="27" t="s">
        <v>42</v>
      </c>
      <c r="B50" s="28"/>
      <c r="C50" s="14"/>
      <c r="D50" s="86">
        <v>8</v>
      </c>
      <c r="E50" s="87">
        <v>1211955</v>
      </c>
      <c r="F50" s="87">
        <v>140665</v>
      </c>
      <c r="G50" s="88">
        <f t="shared" si="0"/>
        <v>0.8839354596499045</v>
      </c>
      <c r="H50" s="79"/>
    </row>
    <row r="51" spans="1:8" ht="15">
      <c r="A51" s="27" t="s">
        <v>43</v>
      </c>
      <c r="B51" s="28"/>
      <c r="C51" s="14"/>
      <c r="D51" s="86">
        <v>4</v>
      </c>
      <c r="E51" s="87">
        <v>614020</v>
      </c>
      <c r="F51" s="87">
        <v>52770</v>
      </c>
      <c r="G51" s="88">
        <f t="shared" si="0"/>
        <v>0.9140581740008469</v>
      </c>
      <c r="H51" s="79"/>
    </row>
    <row r="52" spans="1:8" ht="15">
      <c r="A52" s="27" t="s">
        <v>44</v>
      </c>
      <c r="B52" s="28"/>
      <c r="C52" s="14"/>
      <c r="D52" s="86">
        <v>2</v>
      </c>
      <c r="E52" s="87">
        <v>377200</v>
      </c>
      <c r="F52" s="87">
        <v>22000</v>
      </c>
      <c r="G52" s="88">
        <f t="shared" si="0"/>
        <v>0.9416755037115588</v>
      </c>
      <c r="H52" s="79"/>
    </row>
    <row r="53" spans="1:8" ht="15">
      <c r="A53" s="29" t="s">
        <v>64</v>
      </c>
      <c r="B53" s="28"/>
      <c r="C53" s="14"/>
      <c r="D53" s="86"/>
      <c r="E53" s="87"/>
      <c r="F53" s="87"/>
      <c r="G53" s="88"/>
      <c r="H53" s="79"/>
    </row>
    <row r="54" spans="1:8" ht="15">
      <c r="A54" s="27" t="s">
        <v>65</v>
      </c>
      <c r="B54" s="30"/>
      <c r="C54" s="14"/>
      <c r="D54" s="86">
        <v>544</v>
      </c>
      <c r="E54" s="87">
        <v>29946392.99</v>
      </c>
      <c r="F54" s="87">
        <v>3437455.28</v>
      </c>
      <c r="G54" s="88">
        <f>1-(+F54/E54)</f>
        <v>0.88521304448426</v>
      </c>
      <c r="H54" s="79"/>
    </row>
    <row r="55" spans="1:8" ht="15">
      <c r="A55" s="27" t="s">
        <v>66</v>
      </c>
      <c r="B55" s="30"/>
      <c r="C55" s="14"/>
      <c r="D55" s="86">
        <v>8</v>
      </c>
      <c r="E55" s="87">
        <v>1082412.11</v>
      </c>
      <c r="F55" s="87">
        <v>53284.12</v>
      </c>
      <c r="G55" s="88">
        <f>1-(+F55/E55)</f>
        <v>0.9507727976177207</v>
      </c>
      <c r="H55" s="79"/>
    </row>
    <row r="56" spans="1:8" ht="15">
      <c r="A56" s="16" t="s">
        <v>45</v>
      </c>
      <c r="B56" s="30"/>
      <c r="C56" s="14"/>
      <c r="D56" s="90"/>
      <c r="E56" s="109"/>
      <c r="F56" s="87"/>
      <c r="G56" s="92"/>
      <c r="H56" s="79"/>
    </row>
    <row r="57" spans="1:8" ht="15">
      <c r="A57" s="16" t="s">
        <v>46</v>
      </c>
      <c r="B57" s="28"/>
      <c r="C57" s="14"/>
      <c r="D57" s="90"/>
      <c r="E57" s="109"/>
      <c r="F57" s="87"/>
      <c r="G57" s="92"/>
      <c r="H57" s="79"/>
    </row>
    <row r="58" spans="1:8" ht="15">
      <c r="A58" s="16" t="s">
        <v>47</v>
      </c>
      <c r="B58" s="28"/>
      <c r="C58" s="14"/>
      <c r="D58" s="90"/>
      <c r="E58" s="108"/>
      <c r="F58" s="87"/>
      <c r="G58" s="92"/>
      <c r="H58" s="79"/>
    </row>
    <row r="59" spans="1:8" ht="15">
      <c r="A59" s="16" t="s">
        <v>30</v>
      </c>
      <c r="B59" s="28"/>
      <c r="C59" s="14"/>
      <c r="D59" s="90"/>
      <c r="E59" s="108"/>
      <c r="F59" s="87"/>
      <c r="G59" s="92"/>
      <c r="H59" s="79"/>
    </row>
    <row r="60" spans="1:8" ht="15">
      <c r="A60" s="32"/>
      <c r="B60" s="18"/>
      <c r="C60" s="14"/>
      <c r="D60" s="90"/>
      <c r="E60" s="93"/>
      <c r="F60" s="93"/>
      <c r="G60" s="92"/>
      <c r="H60" s="79"/>
    </row>
    <row r="61" spans="1:8" ht="15">
      <c r="A61" s="20" t="s">
        <v>48</v>
      </c>
      <c r="B61" s="33"/>
      <c r="C61" s="33"/>
      <c r="D61" s="94">
        <f>SUM(D44:D57)</f>
        <v>847</v>
      </c>
      <c r="E61" s="95">
        <f>SUM(E44:E60)</f>
        <v>43743175.449999996</v>
      </c>
      <c r="F61" s="95">
        <f>SUM(F44:F60)</f>
        <v>4670857.45</v>
      </c>
      <c r="G61" s="96">
        <f>1-(F61/E61)</f>
        <v>0.8932208875567583</v>
      </c>
      <c r="H61" s="76"/>
    </row>
    <row r="62" spans="1:8" ht="17.25">
      <c r="A62" s="35"/>
      <c r="B62" s="36"/>
      <c r="C62" s="36"/>
      <c r="D62" s="111"/>
      <c r="E62" s="105"/>
      <c r="F62" s="34"/>
      <c r="G62" s="34"/>
      <c r="H62" s="78"/>
    </row>
    <row r="63" spans="1:8" ht="17.25">
      <c r="A63" s="35" t="s">
        <v>49</v>
      </c>
      <c r="B63" s="36"/>
      <c r="C63" s="36"/>
      <c r="D63" s="51"/>
      <c r="E63" s="36"/>
      <c r="F63" s="37">
        <f>F61+F39</f>
        <v>5215749.95</v>
      </c>
      <c r="G63" s="36"/>
      <c r="H63" s="78"/>
    </row>
    <row r="64" spans="1:8" ht="17.25">
      <c r="A64" s="35"/>
      <c r="B64" s="36"/>
      <c r="C64" s="36"/>
      <c r="D64" s="51"/>
      <c r="E64" s="36"/>
      <c r="F64" s="37"/>
      <c r="G64" s="36"/>
      <c r="H64" s="78"/>
    </row>
    <row r="65" spans="1:8" ht="1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7.25">
      <c r="A68" s="4"/>
      <c r="B68" s="40"/>
      <c r="C68" s="40"/>
      <c r="D68" s="40"/>
      <c r="E68" s="40"/>
      <c r="F68" s="41"/>
      <c r="G68" s="40"/>
      <c r="H68" s="78"/>
    </row>
    <row r="69" spans="1:8" ht="17.25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">
      <c r="A70" s="71"/>
      <c r="B70" s="21"/>
      <c r="C70" s="21"/>
      <c r="H70" s="21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58" customWidth="1"/>
    <col min="2" max="2" width="27.6640625" style="58" customWidth="1"/>
    <col min="3" max="16384" width="9.6640625" style="58" customWidth="1"/>
  </cols>
  <sheetData>
    <row r="1" spans="1:4" ht="22.5">
      <c r="A1" s="57" t="s">
        <v>0</v>
      </c>
      <c r="B1" s="36"/>
      <c r="C1" s="37"/>
      <c r="D1" s="36"/>
    </row>
    <row r="2" spans="1:4" ht="22.5">
      <c r="A2" s="57" t="s">
        <v>1</v>
      </c>
      <c r="B2" s="36"/>
      <c r="C2" s="21"/>
      <c r="D2" s="21"/>
    </row>
    <row r="3" spans="1:4" ht="22.5">
      <c r="A3" s="57" t="s">
        <v>92</v>
      </c>
      <c r="B3" s="36"/>
      <c r="C3" s="21"/>
      <c r="D3" s="21"/>
    </row>
    <row r="4" spans="1:4" ht="22.5">
      <c r="A4" s="57" t="str">
        <f>ARG!$A$3</f>
        <v>MONTH ENDED:   AUGUST 2019</v>
      </c>
      <c r="B4" s="36"/>
      <c r="C4" s="21"/>
      <c r="D4" s="21"/>
    </row>
    <row r="5" spans="1:4" ht="23.25" thickBot="1">
      <c r="A5" s="57"/>
      <c r="B5" s="36"/>
      <c r="C5" s="21"/>
      <c r="D5" s="21"/>
    </row>
    <row r="6" spans="1:4" ht="21" thickTop="1">
      <c r="A6" s="59" t="s">
        <v>93</v>
      </c>
      <c r="B6" s="60">
        <f>ARG!$D$39+LADYLUCK!$D$39+HOLLYWOOD!$D$40+HARNKC!$D$40+ISLE!$D$39+AMERKC!$D$39+AMERSC!$D$39+STJO!$D$39+LAGRANGE!$D$39+ISLEBV!$D$39+LUMIERE!$D$39+RIVERCITY!$D$39+CAPE!$D$39</f>
        <v>538</v>
      </c>
      <c r="C6" s="61"/>
      <c r="D6" s="21"/>
    </row>
    <row r="7" spans="1:4" ht="21">
      <c r="A7" s="62" t="s">
        <v>94</v>
      </c>
      <c r="B7" s="63">
        <f>ARG!$E$39+LADYLUCK!$E$39+HOLLYWOOD!$E$40+HARNKC!$E$40+ISLE!$E$39+AMERKC!$E$39+AMERSC!$E$39+STJO!$E$39+LAGRANGE!$E$39+ISLEBV!$E$39+LUMIERE!$E$39+RIVERCITY!$E$39+CAPE!$E$39</f>
        <v>106939041</v>
      </c>
      <c r="C7" s="61"/>
      <c r="D7" s="21"/>
    </row>
    <row r="8" spans="1:4" ht="21">
      <c r="A8" s="62" t="s">
        <v>95</v>
      </c>
      <c r="B8" s="63">
        <f>ARG!$F$39+LADYLUCK!$F$39+HOLLYWOOD!$F$40+HARNKC!$F$40+ISLE!$F$39+AMERKC!$F$39+AMERSC!$F$39+STJO!$F$39+LAGRANGE!$F$39+ISLEBV!$F$39+LUMIERE!$F$39+RIVERCITY!$F$39+CAPE!$F$39</f>
        <v>22844753.91</v>
      </c>
      <c r="C8" s="61"/>
      <c r="D8" s="21"/>
    </row>
    <row r="9" spans="1:4" ht="21">
      <c r="A9" s="62" t="s">
        <v>96</v>
      </c>
      <c r="B9" s="64">
        <f>B8/B7</f>
        <v>0.21362407682335585</v>
      </c>
      <c r="C9" s="61"/>
      <c r="D9" s="21"/>
    </row>
    <row r="10" spans="1:4" ht="21">
      <c r="A10" s="65"/>
      <c r="B10" s="66"/>
      <c r="C10" s="61"/>
      <c r="D10" s="21"/>
    </row>
    <row r="11" spans="1:4" ht="21">
      <c r="A11" s="62" t="s">
        <v>97</v>
      </c>
      <c r="B11" s="67">
        <f>ARG!$D$60+LADYLUCK!$D$60+HOLLYWOOD!$D$62+HARNKC!$D$62+ISLE!$D$62+AMERKC!$D$62+AMERSC!$D$61+STJO!$D$60+LAGRANGE!$D$60+ISLEBV!$D$61+LUMIERE!$D$62+RIVERCITY!$D$62+CAPE!$D$61</f>
        <v>15931</v>
      </c>
      <c r="C11" s="61"/>
      <c r="D11" s="21"/>
    </row>
    <row r="12" spans="1:4" ht="21">
      <c r="A12" s="62" t="s">
        <v>98</v>
      </c>
      <c r="B12" s="63">
        <f>ARG!$E$60+LADYLUCK!$E$60+HOLLYWOOD!$E$62+HARNKC!$E$62+ISLE!$E$62+AMERKC!$E$62+AMERSC!$E$61+STJO!$E$60+LAGRANGE!$E$60+ISLEBV!$E$61+LUMIERE!$E$62+RIVERCITY!$E$62+CAPE!$E$61</f>
        <v>1327787042.8600001</v>
      </c>
      <c r="C12" s="61"/>
      <c r="D12" s="21"/>
    </row>
    <row r="13" spans="1:4" ht="21">
      <c r="A13" s="62" t="s">
        <v>99</v>
      </c>
      <c r="B13" s="63">
        <f>ARG!$F$60+LADYLUCK!$F$60+HOLLYWOOD!$F$62+HARNKC!$F$62+ISLE!$F$62+AMERKC!$F$62+AMERSC!$F$61+STJO!$F$60+LAGRANGE!$F$60+ISLEBV!$F$61+LUMIERE!$F$62+RIVERCITY!$F$62+CAPE!$F$61</f>
        <v>128329673.69999999</v>
      </c>
      <c r="C13" s="61"/>
      <c r="D13" s="21"/>
    </row>
    <row r="14" spans="1:4" ht="21">
      <c r="A14" s="62" t="s">
        <v>100</v>
      </c>
      <c r="B14" s="64">
        <f>1-(B13/B12)</f>
        <v>0.9033507109516726</v>
      </c>
      <c r="C14" s="61"/>
      <c r="D14" s="21"/>
    </row>
    <row r="15" spans="1:4" ht="21">
      <c r="A15" s="65"/>
      <c r="B15" s="68"/>
      <c r="C15" s="61"/>
      <c r="D15" s="21"/>
    </row>
    <row r="16" spans="1:4" ht="21">
      <c r="A16" s="62" t="s">
        <v>101</v>
      </c>
      <c r="B16" s="63">
        <f>B13+B8</f>
        <v>151174427.60999998</v>
      </c>
      <c r="C16" s="61"/>
      <c r="D16" s="21"/>
    </row>
    <row r="17" spans="1:4" ht="21" thickBot="1">
      <c r="A17" s="65"/>
      <c r="B17" s="66"/>
      <c r="C17" s="61"/>
      <c r="D17" s="21"/>
    </row>
    <row r="18" spans="1:4" ht="18" thickTop="1">
      <c r="A18" s="69"/>
      <c r="B18" s="70"/>
      <c r="C18" s="21"/>
      <c r="D18" s="21"/>
    </row>
    <row r="19" spans="1:4" ht="15">
      <c r="A19" s="21"/>
      <c r="B19" s="21"/>
      <c r="C19" s="21"/>
      <c r="D19" s="21"/>
    </row>
    <row r="20" spans="1:4" ht="15">
      <c r="A20" s="71" t="s">
        <v>53</v>
      </c>
      <c r="B20" s="21"/>
      <c r="C20" s="21"/>
      <c r="D20" s="21"/>
    </row>
    <row r="21" spans="1:4" ht="17.25">
      <c r="A21" s="72"/>
      <c r="B21" s="21"/>
      <c r="C21" s="21"/>
      <c r="D21" s="21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AUGUST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49" t="s">
        <v>54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">
      <c r="A11" s="106" t="s">
        <v>118</v>
      </c>
      <c r="B11" s="13"/>
      <c r="C11" s="14"/>
      <c r="D11" s="86"/>
      <c r="E11" s="87"/>
      <c r="F11" s="87"/>
      <c r="G11" s="88"/>
      <c r="H11" s="15"/>
    </row>
    <row r="12" spans="1:8" ht="1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">
      <c r="A13" s="106" t="s">
        <v>127</v>
      </c>
      <c r="B13" s="13"/>
      <c r="C13" s="14"/>
      <c r="D13" s="86"/>
      <c r="E13" s="87"/>
      <c r="F13" s="87"/>
      <c r="G13" s="88"/>
      <c r="H13" s="15"/>
    </row>
    <row r="14" spans="1:8" ht="15">
      <c r="A14" s="106" t="s">
        <v>57</v>
      </c>
      <c r="B14" s="13"/>
      <c r="C14" s="14"/>
      <c r="D14" s="86"/>
      <c r="E14" s="87"/>
      <c r="F14" s="87"/>
      <c r="G14" s="88"/>
      <c r="H14" s="15"/>
    </row>
    <row r="15" spans="1:8" ht="15">
      <c r="A15" s="106" t="s">
        <v>132</v>
      </c>
      <c r="B15" s="13"/>
      <c r="C15" s="14"/>
      <c r="D15" s="86"/>
      <c r="E15" s="87"/>
      <c r="F15" s="87"/>
      <c r="G15" s="88"/>
      <c r="H15" s="15"/>
    </row>
    <row r="16" spans="1:8" ht="15">
      <c r="A16" s="106" t="s">
        <v>139</v>
      </c>
      <c r="B16" s="13"/>
      <c r="C16" s="14"/>
      <c r="D16" s="86"/>
      <c r="E16" s="87"/>
      <c r="F16" s="87"/>
      <c r="G16" s="88"/>
      <c r="H16" s="15"/>
    </row>
    <row r="17" spans="1:8" ht="15">
      <c r="A17" s="106" t="s">
        <v>13</v>
      </c>
      <c r="B17" s="13"/>
      <c r="C17" s="14"/>
      <c r="D17" s="86"/>
      <c r="E17" s="87"/>
      <c r="F17" s="87"/>
      <c r="G17" s="88"/>
      <c r="H17" s="15"/>
    </row>
    <row r="18" spans="1:8" ht="15">
      <c r="A18" s="106" t="s">
        <v>14</v>
      </c>
      <c r="B18" s="13"/>
      <c r="C18" s="14"/>
      <c r="D18" s="86">
        <v>1</v>
      </c>
      <c r="E18" s="87">
        <v>366154</v>
      </c>
      <c r="F18" s="87">
        <v>113635</v>
      </c>
      <c r="G18" s="88">
        <f>F18/E18</f>
        <v>0.31034755867749636</v>
      </c>
      <c r="H18" s="15"/>
    </row>
    <row r="19" spans="1:8" ht="1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">
      <c r="A21" s="106" t="s">
        <v>140</v>
      </c>
      <c r="B21" s="13"/>
      <c r="C21" s="14"/>
      <c r="D21" s="86"/>
      <c r="E21" s="87"/>
      <c r="F21" s="87"/>
      <c r="G21" s="88"/>
      <c r="H21" s="15"/>
    </row>
    <row r="22" spans="1:8" ht="15">
      <c r="A22" s="106" t="s">
        <v>60</v>
      </c>
      <c r="B22" s="13"/>
      <c r="C22" s="14"/>
      <c r="D22" s="86"/>
      <c r="E22" s="87"/>
      <c r="F22" s="87"/>
      <c r="G22" s="88"/>
      <c r="H22" s="15"/>
    </row>
    <row r="23" spans="1:8" ht="1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">
      <c r="A25" s="107" t="s">
        <v>20</v>
      </c>
      <c r="B25" s="13"/>
      <c r="C25" s="14"/>
      <c r="D25" s="86">
        <v>1</v>
      </c>
      <c r="E25" s="87">
        <v>5581</v>
      </c>
      <c r="F25" s="87">
        <v>2696</v>
      </c>
      <c r="G25" s="88">
        <f>F25/E25</f>
        <v>0.4830675506181688</v>
      </c>
      <c r="H25" s="15"/>
    </row>
    <row r="26" spans="1:8" ht="1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">
      <c r="A29" s="83" t="s">
        <v>24</v>
      </c>
      <c r="B29" s="13"/>
      <c r="C29" s="14"/>
      <c r="D29" s="86">
        <v>1</v>
      </c>
      <c r="E29" s="87">
        <v>38920</v>
      </c>
      <c r="F29" s="87">
        <v>12520</v>
      </c>
      <c r="G29" s="88">
        <f>F29/E29</f>
        <v>0.32168550873586843</v>
      </c>
      <c r="H29" s="15"/>
    </row>
    <row r="30" spans="1:8" ht="15">
      <c r="A30" s="83" t="s">
        <v>25</v>
      </c>
      <c r="B30" s="13"/>
      <c r="C30" s="14"/>
      <c r="D30" s="86">
        <v>2</v>
      </c>
      <c r="E30" s="87">
        <v>266614</v>
      </c>
      <c r="F30" s="87">
        <v>107354.5</v>
      </c>
      <c r="G30" s="88">
        <f>F30/E30</f>
        <v>0.4026589001327762</v>
      </c>
      <c r="H30" s="15"/>
    </row>
    <row r="31" spans="1:8" ht="15">
      <c r="A31" s="83" t="s">
        <v>26</v>
      </c>
      <c r="B31" s="13"/>
      <c r="C31" s="14"/>
      <c r="D31" s="86"/>
      <c r="E31" s="87"/>
      <c r="F31" s="87"/>
      <c r="G31" s="88"/>
      <c r="H31" s="15"/>
    </row>
    <row r="32" spans="1:8" ht="15">
      <c r="A32" s="83" t="s">
        <v>134</v>
      </c>
      <c r="B32" s="13"/>
      <c r="C32" s="14"/>
      <c r="D32" s="86">
        <v>4</v>
      </c>
      <c r="E32" s="87">
        <v>563435</v>
      </c>
      <c r="F32" s="87">
        <v>70263.5</v>
      </c>
      <c r="G32" s="88">
        <f>F32/E32</f>
        <v>0.12470560046855449</v>
      </c>
      <c r="H32" s="15"/>
    </row>
    <row r="33" spans="1:8" ht="15">
      <c r="A33" s="83" t="s">
        <v>109</v>
      </c>
      <c r="B33" s="13"/>
      <c r="C33" s="14"/>
      <c r="D33" s="86"/>
      <c r="E33" s="87"/>
      <c r="F33" s="87"/>
      <c r="G33" s="88"/>
      <c r="H33" s="15"/>
    </row>
    <row r="34" spans="1:8" ht="15">
      <c r="A34" s="83" t="s">
        <v>27</v>
      </c>
      <c r="B34" s="13"/>
      <c r="C34" s="14"/>
      <c r="D34" s="86"/>
      <c r="E34" s="87"/>
      <c r="F34" s="87"/>
      <c r="G34" s="88"/>
      <c r="H34" s="15"/>
    </row>
    <row r="35" spans="1:8" ht="15">
      <c r="A35" s="16" t="s">
        <v>28</v>
      </c>
      <c r="B35" s="13"/>
      <c r="C35" s="14"/>
      <c r="D35" s="90"/>
      <c r="E35" s="91"/>
      <c r="F35" s="87"/>
      <c r="G35" s="92"/>
      <c r="H35" s="15"/>
    </row>
    <row r="36" spans="1:8" ht="15">
      <c r="A36" s="16" t="s">
        <v>29</v>
      </c>
      <c r="B36" s="13"/>
      <c r="C36" s="14"/>
      <c r="D36" s="90"/>
      <c r="E36" s="108"/>
      <c r="F36" s="87"/>
      <c r="G36" s="92"/>
      <c r="H36" s="15"/>
    </row>
    <row r="37" spans="1:8" ht="15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ht="15">
      <c r="A38" s="17"/>
      <c r="B38" s="18"/>
      <c r="C38" s="14"/>
      <c r="D38" s="90"/>
      <c r="E38" s="93"/>
      <c r="F38" s="93"/>
      <c r="G38" s="92"/>
      <c r="H38" s="15"/>
    </row>
    <row r="39" spans="1:8" ht="15">
      <c r="A39" s="19" t="s">
        <v>31</v>
      </c>
      <c r="B39" s="20"/>
      <c r="C39" s="21"/>
      <c r="D39" s="94">
        <f>SUM(D9:D38)</f>
        <v>9</v>
      </c>
      <c r="E39" s="95">
        <f>SUM(E9:E38)</f>
        <v>1240704</v>
      </c>
      <c r="F39" s="95">
        <f>SUM(F9:F38)</f>
        <v>306469</v>
      </c>
      <c r="G39" s="96">
        <f>F39/E39</f>
        <v>0.24701218018157434</v>
      </c>
      <c r="H39" s="15"/>
    </row>
    <row r="40" spans="1:8" ht="15">
      <c r="A40" s="22"/>
      <c r="B40" s="22"/>
      <c r="C40" s="22"/>
      <c r="D40" s="97"/>
      <c r="E40" s="98"/>
      <c r="F40" s="99"/>
      <c r="G40" s="99"/>
      <c r="H40" s="2"/>
    </row>
    <row r="41" spans="1:8" ht="17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">
      <c r="A44" s="27" t="s">
        <v>36</v>
      </c>
      <c r="B44" s="28"/>
      <c r="C44" s="14"/>
      <c r="D44" s="86">
        <v>30</v>
      </c>
      <c r="E44" s="87">
        <v>684056.55</v>
      </c>
      <c r="F44" s="87">
        <v>49658.29</v>
      </c>
      <c r="G44" s="88">
        <f>1-(+F44/E44)</f>
        <v>0.9274061625460643</v>
      </c>
      <c r="H44" s="15"/>
    </row>
    <row r="45" spans="1:8" ht="1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">
      <c r="A46" s="27" t="s">
        <v>38</v>
      </c>
      <c r="B46" s="28"/>
      <c r="C46" s="14"/>
      <c r="D46" s="86">
        <v>58</v>
      </c>
      <c r="E46" s="87">
        <v>1552140</v>
      </c>
      <c r="F46" s="87">
        <v>155157.6</v>
      </c>
      <c r="G46" s="88">
        <f>1-(+F46/E46)</f>
        <v>0.9000363369283698</v>
      </c>
      <c r="H46" s="15"/>
    </row>
    <row r="47" spans="1:8" ht="15">
      <c r="A47" s="27" t="s">
        <v>39</v>
      </c>
      <c r="B47" s="28"/>
      <c r="C47" s="14"/>
      <c r="D47" s="86">
        <v>7</v>
      </c>
      <c r="E47" s="87">
        <v>267119.5</v>
      </c>
      <c r="F47" s="87">
        <v>27215.5</v>
      </c>
      <c r="G47" s="88">
        <f>1-(+F47/E47)</f>
        <v>0.8981148886547032</v>
      </c>
      <c r="H47" s="15"/>
    </row>
    <row r="48" spans="1:8" ht="15">
      <c r="A48" s="27" t="s">
        <v>40</v>
      </c>
      <c r="B48" s="28"/>
      <c r="C48" s="14"/>
      <c r="D48" s="86">
        <v>49</v>
      </c>
      <c r="E48" s="87">
        <v>2669051</v>
      </c>
      <c r="F48" s="87">
        <v>211656.07</v>
      </c>
      <c r="G48" s="88">
        <f>1-(+F48/E48)</f>
        <v>0.9206998779716087</v>
      </c>
      <c r="H48" s="15"/>
    </row>
    <row r="49" spans="1:8" ht="1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">
      <c r="A50" s="27" t="s">
        <v>42</v>
      </c>
      <c r="B50" s="28"/>
      <c r="C50" s="14"/>
      <c r="D50" s="86">
        <v>6</v>
      </c>
      <c r="E50" s="87">
        <v>853900.75</v>
      </c>
      <c r="F50" s="87">
        <v>69216.68</v>
      </c>
      <c r="G50" s="88">
        <f>1-(+F50/E50)</f>
        <v>0.9189406028745144</v>
      </c>
      <c r="H50" s="15"/>
    </row>
    <row r="51" spans="1:8" ht="1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">
      <c r="A53" s="29" t="s">
        <v>65</v>
      </c>
      <c r="B53" s="30"/>
      <c r="C53" s="14"/>
      <c r="D53" s="86">
        <v>369</v>
      </c>
      <c r="E53" s="87">
        <v>21405032.91</v>
      </c>
      <c r="F53" s="87">
        <v>2403213.7</v>
      </c>
      <c r="G53" s="88">
        <f>1-(+F53/E53)</f>
        <v>0.8877266991317136</v>
      </c>
      <c r="H53" s="15"/>
    </row>
    <row r="54" spans="1:8" ht="15">
      <c r="A54" s="29" t="s">
        <v>66</v>
      </c>
      <c r="B54" s="30"/>
      <c r="C54" s="14"/>
      <c r="D54" s="86"/>
      <c r="E54" s="87"/>
      <c r="F54" s="87"/>
      <c r="G54" s="88"/>
      <c r="H54" s="15"/>
    </row>
    <row r="55" spans="1:8" ht="15">
      <c r="A55" s="31" t="s">
        <v>45</v>
      </c>
      <c r="B55" s="30"/>
      <c r="C55" s="14"/>
      <c r="D55" s="90"/>
      <c r="E55" s="109"/>
      <c r="F55" s="87"/>
      <c r="G55" s="92"/>
      <c r="H55" s="15"/>
    </row>
    <row r="56" spans="1:8" ht="15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ht="15">
      <c r="A57" s="16" t="s">
        <v>47</v>
      </c>
      <c r="B57" s="28"/>
      <c r="C57" s="14"/>
      <c r="D57" s="90"/>
      <c r="E57" s="108"/>
      <c r="F57" s="87"/>
      <c r="G57" s="92"/>
      <c r="H57" s="15"/>
    </row>
    <row r="58" spans="1:8" ht="15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">
      <c r="A59" s="32"/>
      <c r="B59" s="18"/>
      <c r="C59" s="14"/>
      <c r="D59" s="90"/>
      <c r="E59" s="110"/>
      <c r="F59" s="93"/>
      <c r="G59" s="92"/>
      <c r="H59" s="15"/>
    </row>
    <row r="60" spans="1:8" ht="15">
      <c r="A60" s="20" t="s">
        <v>48</v>
      </c>
      <c r="B60" s="20"/>
      <c r="C60" s="21"/>
      <c r="D60" s="94">
        <f>SUM(D44:D56)</f>
        <v>519</v>
      </c>
      <c r="E60" s="95">
        <f>SUM(E44:E59)</f>
        <v>27431300.71</v>
      </c>
      <c r="F60" s="95">
        <f>SUM(F44:F59)</f>
        <v>2916117.8400000003</v>
      </c>
      <c r="G60" s="96">
        <f>1-(F60/E60)</f>
        <v>0.8936937817557832</v>
      </c>
      <c r="H60" s="15"/>
    </row>
    <row r="61" spans="1:8" ht="15">
      <c r="A61" s="33"/>
      <c r="B61" s="33"/>
      <c r="C61" s="50"/>
      <c r="D61" s="111"/>
      <c r="E61" s="105"/>
      <c r="F61" s="34"/>
      <c r="G61" s="34"/>
      <c r="H61" s="2"/>
    </row>
    <row r="62" spans="1:8" ht="17.25">
      <c r="A62" s="35" t="s">
        <v>49</v>
      </c>
      <c r="B62" s="36"/>
      <c r="C62" s="39"/>
      <c r="D62" s="51"/>
      <c r="E62" s="36"/>
      <c r="F62" s="37">
        <f>F60+F39</f>
        <v>3222586.8400000003</v>
      </c>
      <c r="G62" s="36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43"/>
      <c r="B70" s="39"/>
      <c r="C70" s="39"/>
      <c r="D70" s="39"/>
      <c r="E70" s="44"/>
      <c r="F70" s="2"/>
      <c r="G70" s="2"/>
      <c r="H70" s="2"/>
    </row>
    <row r="71" spans="1:8" ht="17.25">
      <c r="A71" s="43"/>
      <c r="B71" s="39"/>
      <c r="C71" s="39"/>
      <c r="D71" s="39"/>
      <c r="E71" s="45"/>
      <c r="F71" s="2"/>
      <c r="G71" s="2"/>
      <c r="H71" s="2"/>
    </row>
    <row r="72" spans="1:8" ht="17.25">
      <c r="A72" s="43"/>
      <c r="B72" s="39"/>
      <c r="C72" s="39"/>
      <c r="D72" s="39"/>
      <c r="E72" s="46"/>
      <c r="F72" s="2"/>
      <c r="G72" s="2"/>
      <c r="H72" s="2"/>
    </row>
    <row r="73" spans="1:8" ht="17.25">
      <c r="A73" s="43"/>
      <c r="B73" s="39"/>
      <c r="C73" s="39"/>
      <c r="D73" s="39"/>
      <c r="E73" s="37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44"/>
      <c r="F75" s="2"/>
      <c r="G75" s="2"/>
      <c r="H75" s="2"/>
    </row>
    <row r="76" spans="1:8" ht="17.25">
      <c r="A76" s="43"/>
      <c r="B76" s="39"/>
      <c r="C76" s="39"/>
      <c r="D76" s="39"/>
      <c r="E76" s="45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7"/>
      <c r="F79" s="2"/>
      <c r="G79" s="2"/>
      <c r="H79" s="2"/>
    </row>
    <row r="80" spans="1:8" ht="17.25">
      <c r="A80" s="43"/>
      <c r="B80" s="39"/>
      <c r="C80" s="39"/>
      <c r="D80" s="39"/>
      <c r="E80" s="39"/>
      <c r="F80" s="2"/>
      <c r="G80" s="2"/>
      <c r="H80" s="2"/>
    </row>
    <row r="81" spans="1:8" ht="1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55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AUGUST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82" t="s">
        <v>106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6" t="s">
        <v>112</v>
      </c>
      <c r="B9" s="13"/>
      <c r="C9" s="14"/>
      <c r="D9" s="86">
        <v>5</v>
      </c>
      <c r="E9" s="87">
        <v>1395845</v>
      </c>
      <c r="F9" s="87">
        <v>245097.5</v>
      </c>
      <c r="G9" s="88">
        <f>F9/E9</f>
        <v>0.175590771181614</v>
      </c>
      <c r="H9" s="15"/>
    </row>
    <row r="10" spans="1:8" ht="1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">
      <c r="A11" s="106" t="s">
        <v>115</v>
      </c>
      <c r="B11" s="13"/>
      <c r="C11" s="14"/>
      <c r="D11" s="86">
        <v>1</v>
      </c>
      <c r="E11" s="87">
        <v>304566</v>
      </c>
      <c r="F11" s="87">
        <v>61816</v>
      </c>
      <c r="G11" s="88">
        <f>F11/E11</f>
        <v>0.2029642179363422</v>
      </c>
      <c r="H11" s="15"/>
    </row>
    <row r="12" spans="1:8" ht="15">
      <c r="A12" s="106" t="s">
        <v>73</v>
      </c>
      <c r="B12" s="13"/>
      <c r="C12" s="14"/>
      <c r="D12" s="86">
        <v>1</v>
      </c>
      <c r="E12" s="87">
        <v>224513</v>
      </c>
      <c r="F12" s="87">
        <v>79071</v>
      </c>
      <c r="G12" s="88">
        <f>F12/E12</f>
        <v>0.3521889601047601</v>
      </c>
      <c r="H12" s="15"/>
    </row>
    <row r="13" spans="1:8" ht="15">
      <c r="A13" s="106" t="s">
        <v>119</v>
      </c>
      <c r="B13" s="13"/>
      <c r="C13" s="14"/>
      <c r="D13" s="86">
        <v>2</v>
      </c>
      <c r="E13" s="87">
        <v>735782</v>
      </c>
      <c r="F13" s="87">
        <v>75773.62</v>
      </c>
      <c r="G13" s="88">
        <f>F13/E13</f>
        <v>0.10298379139473376</v>
      </c>
      <c r="H13" s="15"/>
    </row>
    <row r="14" spans="1:8" ht="15">
      <c r="A14" s="106" t="s">
        <v>25</v>
      </c>
      <c r="B14" s="13"/>
      <c r="C14" s="14"/>
      <c r="D14" s="86"/>
      <c r="E14" s="87"/>
      <c r="F14" s="87"/>
      <c r="G14" s="88"/>
      <c r="H14" s="15"/>
    </row>
    <row r="15" spans="1:8" ht="15">
      <c r="A15" s="106" t="s">
        <v>57</v>
      </c>
      <c r="B15" s="13"/>
      <c r="C15" s="14"/>
      <c r="D15" s="86"/>
      <c r="E15" s="87"/>
      <c r="F15" s="87"/>
      <c r="G15" s="88"/>
      <c r="H15" s="15"/>
    </row>
    <row r="16" spans="1:8" ht="15">
      <c r="A16" s="106" t="s">
        <v>10</v>
      </c>
      <c r="B16" s="13"/>
      <c r="C16" s="14"/>
      <c r="D16" s="86"/>
      <c r="E16" s="87"/>
      <c r="F16" s="87"/>
      <c r="G16" s="88"/>
      <c r="H16" s="15"/>
    </row>
    <row r="17" spans="1:8" ht="15">
      <c r="A17" s="106" t="s">
        <v>14</v>
      </c>
      <c r="B17" s="13"/>
      <c r="C17" s="14"/>
      <c r="D17" s="86">
        <v>2</v>
      </c>
      <c r="E17" s="87">
        <v>1104170</v>
      </c>
      <c r="F17" s="87">
        <v>156009</v>
      </c>
      <c r="G17" s="88">
        <f aca="true" t="shared" si="0" ref="G17:G25">F17/E17</f>
        <v>0.14129074327322785</v>
      </c>
      <c r="H17" s="15"/>
    </row>
    <row r="18" spans="1:8" ht="15">
      <c r="A18" s="106" t="s">
        <v>15</v>
      </c>
      <c r="B18" s="13"/>
      <c r="C18" s="14"/>
      <c r="D18" s="86">
        <v>2</v>
      </c>
      <c r="E18" s="87">
        <v>907768</v>
      </c>
      <c r="F18" s="87">
        <v>224497</v>
      </c>
      <c r="G18" s="88">
        <f t="shared" si="0"/>
        <v>0.24730658053599597</v>
      </c>
      <c r="H18" s="15"/>
    </row>
    <row r="19" spans="1:8" ht="15">
      <c r="A19" s="106" t="s">
        <v>58</v>
      </c>
      <c r="B19" s="13"/>
      <c r="C19" s="14"/>
      <c r="D19" s="86"/>
      <c r="E19" s="87"/>
      <c r="F19" s="87"/>
      <c r="G19" s="88"/>
      <c r="H19" s="15"/>
    </row>
    <row r="20" spans="1:8" ht="15">
      <c r="A20" s="106" t="s">
        <v>17</v>
      </c>
      <c r="B20" s="13"/>
      <c r="C20" s="14"/>
      <c r="D20" s="86">
        <v>1</v>
      </c>
      <c r="E20" s="87">
        <v>160090</v>
      </c>
      <c r="F20" s="87">
        <v>56678.5</v>
      </c>
      <c r="G20" s="88">
        <f t="shared" si="0"/>
        <v>0.35404147666937347</v>
      </c>
      <c r="H20" s="15"/>
    </row>
    <row r="21" spans="1:8" ht="15">
      <c r="A21" s="106" t="s">
        <v>130</v>
      </c>
      <c r="B21" s="13"/>
      <c r="C21" s="14"/>
      <c r="D21" s="86"/>
      <c r="E21" s="87"/>
      <c r="F21" s="87"/>
      <c r="G21" s="88"/>
      <c r="H21" s="15"/>
    </row>
    <row r="22" spans="1:8" ht="15">
      <c r="A22" s="106" t="s">
        <v>59</v>
      </c>
      <c r="B22" s="13"/>
      <c r="C22" s="14"/>
      <c r="D22" s="86">
        <v>4</v>
      </c>
      <c r="E22" s="87">
        <v>3920265</v>
      </c>
      <c r="F22" s="87">
        <v>1116151</v>
      </c>
      <c r="G22" s="88">
        <f t="shared" si="0"/>
        <v>0.28471315076914444</v>
      </c>
      <c r="H22" s="15"/>
    </row>
    <row r="23" spans="1:8" ht="15">
      <c r="A23" s="106" t="s">
        <v>60</v>
      </c>
      <c r="B23" s="13"/>
      <c r="C23" s="14"/>
      <c r="D23" s="86">
        <v>5</v>
      </c>
      <c r="E23" s="87">
        <v>971696</v>
      </c>
      <c r="F23" s="87">
        <v>99730.5</v>
      </c>
      <c r="G23" s="88">
        <f t="shared" si="0"/>
        <v>0.10263549505195041</v>
      </c>
      <c r="H23" s="15"/>
    </row>
    <row r="24" spans="1:8" ht="15">
      <c r="A24" s="107" t="s">
        <v>20</v>
      </c>
      <c r="B24" s="13"/>
      <c r="C24" s="14"/>
      <c r="D24" s="86">
        <v>6</v>
      </c>
      <c r="E24" s="87">
        <v>1138561</v>
      </c>
      <c r="F24" s="87">
        <v>245851</v>
      </c>
      <c r="G24" s="88">
        <f t="shared" si="0"/>
        <v>0.2159313378905478</v>
      </c>
      <c r="H24" s="15"/>
    </row>
    <row r="25" spans="1:8" ht="15">
      <c r="A25" s="107" t="s">
        <v>21</v>
      </c>
      <c r="B25" s="13"/>
      <c r="C25" s="14"/>
      <c r="D25" s="86">
        <v>20</v>
      </c>
      <c r="E25" s="87">
        <v>228363</v>
      </c>
      <c r="F25" s="87">
        <v>228363</v>
      </c>
      <c r="G25" s="88">
        <f t="shared" si="0"/>
        <v>1</v>
      </c>
      <c r="H25" s="15"/>
    </row>
    <row r="26" spans="1:8" ht="15">
      <c r="A26" s="83" t="s">
        <v>22</v>
      </c>
      <c r="B26" s="13"/>
      <c r="C26" s="14"/>
      <c r="D26" s="86"/>
      <c r="E26" s="87"/>
      <c r="F26" s="87"/>
      <c r="G26" s="88"/>
      <c r="H26" s="15"/>
    </row>
    <row r="27" spans="1:8" ht="15">
      <c r="A27" s="83" t="s">
        <v>23</v>
      </c>
      <c r="B27" s="13"/>
      <c r="C27" s="14"/>
      <c r="D27" s="86"/>
      <c r="E27" s="87">
        <v>68010</v>
      </c>
      <c r="F27" s="87">
        <v>23135</v>
      </c>
      <c r="G27" s="88">
        <f>F27/E27</f>
        <v>0.34017056315247757</v>
      </c>
      <c r="H27" s="15"/>
    </row>
    <row r="28" spans="1:8" ht="15">
      <c r="A28" s="106" t="s">
        <v>141</v>
      </c>
      <c r="B28" s="13"/>
      <c r="C28" s="14"/>
      <c r="D28" s="86"/>
      <c r="E28" s="87"/>
      <c r="F28" s="87"/>
      <c r="G28" s="88"/>
      <c r="H28" s="15"/>
    </row>
    <row r="29" spans="1:8" ht="15">
      <c r="A29" s="83" t="s">
        <v>24</v>
      </c>
      <c r="B29" s="13"/>
      <c r="C29" s="14"/>
      <c r="D29" s="86">
        <v>2</v>
      </c>
      <c r="E29" s="87">
        <v>269538</v>
      </c>
      <c r="F29" s="87">
        <v>94317</v>
      </c>
      <c r="G29" s="88">
        <f>F29/E29</f>
        <v>0.349920975892082</v>
      </c>
      <c r="H29" s="15"/>
    </row>
    <row r="30" spans="1:8" ht="15">
      <c r="A30" s="83" t="s">
        <v>135</v>
      </c>
      <c r="B30" s="13"/>
      <c r="C30" s="14"/>
      <c r="D30" s="86">
        <v>1</v>
      </c>
      <c r="E30" s="87">
        <v>299948</v>
      </c>
      <c r="F30" s="87">
        <v>108982</v>
      </c>
      <c r="G30" s="88">
        <f>F30/E30</f>
        <v>0.36333631162734875</v>
      </c>
      <c r="H30" s="15"/>
    </row>
    <row r="31" spans="1:8" ht="15">
      <c r="A31" s="83" t="s">
        <v>142</v>
      </c>
      <c r="B31" s="13"/>
      <c r="C31" s="14"/>
      <c r="D31" s="86"/>
      <c r="E31" s="89"/>
      <c r="F31" s="87"/>
      <c r="G31" s="88"/>
      <c r="H31" s="15"/>
    </row>
    <row r="32" spans="1:8" ht="15">
      <c r="A32" s="83" t="s">
        <v>144</v>
      </c>
      <c r="B32" s="13"/>
      <c r="C32" s="14"/>
      <c r="D32" s="86">
        <v>1</v>
      </c>
      <c r="E32" s="89">
        <v>461724</v>
      </c>
      <c r="F32" s="87">
        <v>78074</v>
      </c>
      <c r="G32" s="88">
        <f>F32/E32</f>
        <v>0.16909235820533478</v>
      </c>
      <c r="H32" s="15"/>
    </row>
    <row r="33" spans="1:8" ht="15">
      <c r="A33" s="83" t="s">
        <v>62</v>
      </c>
      <c r="B33" s="13"/>
      <c r="C33" s="14"/>
      <c r="D33" s="86">
        <v>26</v>
      </c>
      <c r="E33" s="89">
        <v>3229635</v>
      </c>
      <c r="F33" s="89">
        <v>713653.5</v>
      </c>
      <c r="G33" s="88">
        <f>F33/E33</f>
        <v>0.22097032636814995</v>
      </c>
      <c r="H33" s="15"/>
    </row>
    <row r="34" spans="1:8" ht="15">
      <c r="A34" s="106" t="s">
        <v>63</v>
      </c>
      <c r="B34" s="13"/>
      <c r="C34" s="14"/>
      <c r="D34" s="86">
        <v>1</v>
      </c>
      <c r="E34" s="87">
        <v>138518</v>
      </c>
      <c r="F34" s="87">
        <v>34121</v>
      </c>
      <c r="G34" s="88">
        <f>F34/E34</f>
        <v>0.24632899695346452</v>
      </c>
      <c r="H34" s="15"/>
    </row>
    <row r="35" spans="1:8" ht="15">
      <c r="A35" s="106" t="s">
        <v>109</v>
      </c>
      <c r="B35" s="13"/>
      <c r="C35" s="14"/>
      <c r="D35" s="86">
        <v>1</v>
      </c>
      <c r="E35" s="87">
        <v>256236</v>
      </c>
      <c r="F35" s="87">
        <v>60974.5</v>
      </c>
      <c r="G35" s="88">
        <f>F35/E35</f>
        <v>0.23796226915811985</v>
      </c>
      <c r="H35" s="15"/>
    </row>
    <row r="36" spans="1:8" ht="15">
      <c r="A36" s="16" t="s">
        <v>28</v>
      </c>
      <c r="B36" s="13"/>
      <c r="C36" s="14"/>
      <c r="D36" s="90"/>
      <c r="E36" s="91">
        <v>1287785</v>
      </c>
      <c r="F36" s="87">
        <v>167525</v>
      </c>
      <c r="G36" s="92"/>
      <c r="H36" s="15"/>
    </row>
    <row r="37" spans="1:8" ht="15">
      <c r="A37" s="16" t="s">
        <v>29</v>
      </c>
      <c r="B37" s="13"/>
      <c r="C37" s="14"/>
      <c r="D37" s="90"/>
      <c r="E37" s="91"/>
      <c r="F37" s="87"/>
      <c r="G37" s="92"/>
      <c r="H37" s="15"/>
    </row>
    <row r="38" spans="1:8" ht="15">
      <c r="A38" s="16" t="s">
        <v>30</v>
      </c>
      <c r="B38" s="13"/>
      <c r="C38" s="14"/>
      <c r="D38" s="90"/>
      <c r="E38" s="91"/>
      <c r="F38" s="89"/>
      <c r="G38" s="92"/>
      <c r="H38" s="15"/>
    </row>
    <row r="39" spans="1:8" ht="15">
      <c r="A39" s="17"/>
      <c r="B39" s="18"/>
      <c r="C39" s="21"/>
      <c r="D39" s="90"/>
      <c r="E39" s="93"/>
      <c r="F39" s="93"/>
      <c r="G39" s="92"/>
      <c r="H39" s="15"/>
    </row>
    <row r="40" spans="1:8" ht="15">
      <c r="A40" s="19" t="s">
        <v>31</v>
      </c>
      <c r="B40" s="20"/>
      <c r="C40" s="22"/>
      <c r="D40" s="94">
        <f>SUM(D9:D39)</f>
        <v>81</v>
      </c>
      <c r="E40" s="95">
        <f>SUM(E9:E39)</f>
        <v>17103013</v>
      </c>
      <c r="F40" s="95">
        <f>SUM(F9:F39)</f>
        <v>3869820.12</v>
      </c>
      <c r="G40" s="96">
        <f>F40/E40</f>
        <v>0.2262654024761602</v>
      </c>
      <c r="H40" s="2"/>
    </row>
    <row r="41" spans="1:8" ht="15">
      <c r="A41" s="22"/>
      <c r="B41" s="22"/>
      <c r="C41" s="24"/>
      <c r="D41" s="97"/>
      <c r="E41" s="98"/>
      <c r="F41" s="99"/>
      <c r="G41" s="99"/>
      <c r="H41" s="2"/>
    </row>
    <row r="42" spans="1:8" ht="17.25">
      <c r="A42" s="23" t="s">
        <v>32</v>
      </c>
      <c r="B42" s="24"/>
      <c r="C42" s="26"/>
      <c r="D42" s="25"/>
      <c r="E42" s="100"/>
      <c r="F42" s="101"/>
      <c r="G42" s="101"/>
      <c r="H42" s="2"/>
    </row>
    <row r="43" spans="1:8" ht="15">
      <c r="A43" s="26"/>
      <c r="B43" s="26"/>
      <c r="C43" s="26"/>
      <c r="D43" s="102"/>
      <c r="E43" s="25" t="s">
        <v>33</v>
      </c>
      <c r="F43" s="25" t="s">
        <v>33</v>
      </c>
      <c r="G43" s="25" t="s">
        <v>5</v>
      </c>
      <c r="H43" s="2"/>
    </row>
    <row r="44" spans="1:8" ht="1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">
      <c r="A45" s="27" t="s">
        <v>36</v>
      </c>
      <c r="B45" s="28"/>
      <c r="C45" s="14"/>
      <c r="D45" s="86">
        <v>172</v>
      </c>
      <c r="E45" s="87">
        <v>33192667.89</v>
      </c>
      <c r="F45" s="87">
        <v>1698951.07</v>
      </c>
      <c r="G45" s="88">
        <f aca="true" t="shared" si="1" ref="G45:G51">1-(+F45/E45)</f>
        <v>0.9488154710663723</v>
      </c>
      <c r="H45" s="15"/>
    </row>
    <row r="46" spans="1:8" ht="15">
      <c r="A46" s="27" t="s">
        <v>37</v>
      </c>
      <c r="B46" s="28"/>
      <c r="C46" s="14"/>
      <c r="D46" s="86">
        <v>2</v>
      </c>
      <c r="E46" s="87">
        <v>1036125.01</v>
      </c>
      <c r="F46" s="87">
        <v>104662.66</v>
      </c>
      <c r="G46" s="88">
        <f t="shared" si="1"/>
        <v>0.8989864553119898</v>
      </c>
      <c r="H46" s="15"/>
    </row>
    <row r="47" spans="1:8" ht="15">
      <c r="A47" s="27" t="s">
        <v>38</v>
      </c>
      <c r="B47" s="28"/>
      <c r="C47" s="14"/>
      <c r="D47" s="86">
        <v>309</v>
      </c>
      <c r="E47" s="87">
        <v>31083111.5</v>
      </c>
      <c r="F47" s="87">
        <v>1747719.2</v>
      </c>
      <c r="G47" s="88">
        <f t="shared" si="1"/>
        <v>0.943772707568224</v>
      </c>
      <c r="H47" s="15"/>
    </row>
    <row r="48" spans="1:8" ht="15">
      <c r="A48" s="27" t="s">
        <v>39</v>
      </c>
      <c r="B48" s="28"/>
      <c r="C48" s="14"/>
      <c r="D48" s="86">
        <v>23</v>
      </c>
      <c r="E48" s="87">
        <v>1023933</v>
      </c>
      <c r="F48" s="87">
        <v>97260.25</v>
      </c>
      <c r="G48" s="88">
        <f t="shared" si="1"/>
        <v>0.9050130721443688</v>
      </c>
      <c r="H48" s="15"/>
    </row>
    <row r="49" spans="1:8" ht="15">
      <c r="A49" s="27" t="s">
        <v>40</v>
      </c>
      <c r="B49" s="28"/>
      <c r="C49" s="14"/>
      <c r="D49" s="86">
        <v>135</v>
      </c>
      <c r="E49" s="87">
        <v>14349826.79</v>
      </c>
      <c r="F49" s="87">
        <v>1062394.66</v>
      </c>
      <c r="G49" s="88">
        <f t="shared" si="1"/>
        <v>0.9259646352846326</v>
      </c>
      <c r="H49" s="15"/>
    </row>
    <row r="50" spans="1:8" ht="15">
      <c r="A50" s="27" t="s">
        <v>41</v>
      </c>
      <c r="B50" s="28"/>
      <c r="C50" s="14"/>
      <c r="D50" s="86">
        <v>3</v>
      </c>
      <c r="E50" s="87">
        <v>226843</v>
      </c>
      <c r="F50" s="87">
        <v>19789</v>
      </c>
      <c r="G50" s="88">
        <f t="shared" si="1"/>
        <v>0.9127634531371918</v>
      </c>
      <c r="H50" s="15"/>
    </row>
    <row r="51" spans="1:8" ht="15">
      <c r="A51" s="27" t="s">
        <v>42</v>
      </c>
      <c r="B51" s="28"/>
      <c r="C51" s="14"/>
      <c r="D51" s="86">
        <v>36</v>
      </c>
      <c r="E51" s="87">
        <v>2905630</v>
      </c>
      <c r="F51" s="87">
        <v>237865</v>
      </c>
      <c r="G51" s="88">
        <f t="shared" si="1"/>
        <v>0.9181365142843376</v>
      </c>
      <c r="H51" s="15"/>
    </row>
    <row r="52" spans="1:8" ht="15">
      <c r="A52" s="27" t="s">
        <v>43</v>
      </c>
      <c r="B52" s="28"/>
      <c r="C52" s="14"/>
      <c r="D52" s="86"/>
      <c r="E52" s="87"/>
      <c r="F52" s="87"/>
      <c r="G52" s="88"/>
      <c r="H52" s="15"/>
    </row>
    <row r="53" spans="1:8" ht="15">
      <c r="A53" s="27" t="s">
        <v>44</v>
      </c>
      <c r="B53" s="28"/>
      <c r="C53" s="14"/>
      <c r="D53" s="86">
        <v>4</v>
      </c>
      <c r="E53" s="87">
        <v>402200</v>
      </c>
      <c r="F53" s="87">
        <v>16950</v>
      </c>
      <c r="G53" s="88">
        <f>1-(+F53/E53)</f>
        <v>0.957856787667827</v>
      </c>
      <c r="H53" s="15"/>
    </row>
    <row r="54" spans="1:8" ht="15">
      <c r="A54" s="29" t="s">
        <v>64</v>
      </c>
      <c r="B54" s="30"/>
      <c r="C54" s="14"/>
      <c r="D54" s="86">
        <v>2</v>
      </c>
      <c r="E54" s="87">
        <v>99900</v>
      </c>
      <c r="F54" s="87">
        <v>-5200</v>
      </c>
      <c r="G54" s="88">
        <f>1-(+F54/E54)</f>
        <v>1.052052052052052</v>
      </c>
      <c r="H54" s="15"/>
    </row>
    <row r="55" spans="1:8" ht="15">
      <c r="A55" s="27" t="s">
        <v>65</v>
      </c>
      <c r="B55" s="30"/>
      <c r="C55" s="14"/>
      <c r="D55" s="86">
        <v>1317</v>
      </c>
      <c r="E55" s="87">
        <v>106781954.53</v>
      </c>
      <c r="F55" s="87">
        <v>12486645.62</v>
      </c>
      <c r="G55" s="88">
        <f>1-(+F55/E55)</f>
        <v>0.8830640844236287</v>
      </c>
      <c r="H55" s="15"/>
    </row>
    <row r="56" spans="1:8" ht="15">
      <c r="A56" s="27" t="s">
        <v>66</v>
      </c>
      <c r="B56" s="30"/>
      <c r="C56" s="14"/>
      <c r="D56" s="86"/>
      <c r="E56" s="87"/>
      <c r="F56" s="87"/>
      <c r="G56" s="88"/>
      <c r="H56" s="15"/>
    </row>
    <row r="57" spans="1:8" ht="15">
      <c r="A57" s="31" t="s">
        <v>45</v>
      </c>
      <c r="B57" s="30"/>
      <c r="C57" s="14"/>
      <c r="D57" s="90"/>
      <c r="E57" s="109"/>
      <c r="F57" s="87"/>
      <c r="G57" s="92"/>
      <c r="H57" s="15"/>
    </row>
    <row r="58" spans="1:8" ht="15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ht="15">
      <c r="A59" s="16" t="s">
        <v>47</v>
      </c>
      <c r="B59" s="28"/>
      <c r="C59" s="14"/>
      <c r="D59" s="90"/>
      <c r="E59" s="91"/>
      <c r="F59" s="87"/>
      <c r="G59" s="92"/>
      <c r="H59" s="15"/>
    </row>
    <row r="60" spans="1:8" ht="15">
      <c r="A60" s="16" t="s">
        <v>30</v>
      </c>
      <c r="B60" s="28"/>
      <c r="C60" s="14"/>
      <c r="D60" s="90"/>
      <c r="E60" s="91"/>
      <c r="F60" s="89"/>
      <c r="G60" s="92"/>
      <c r="H60" s="15"/>
    </row>
    <row r="61" spans="1:8" ht="15">
      <c r="A61" s="32"/>
      <c r="B61" s="18"/>
      <c r="C61" s="21"/>
      <c r="D61" s="90"/>
      <c r="E61" s="93"/>
      <c r="F61" s="93"/>
      <c r="G61" s="92"/>
      <c r="H61" s="15"/>
    </row>
    <row r="62" spans="1:8" ht="15">
      <c r="A62" s="20" t="s">
        <v>48</v>
      </c>
      <c r="B62" s="20"/>
      <c r="C62" s="33"/>
      <c r="D62" s="94">
        <f>SUM(D45:D58)</f>
        <v>2003</v>
      </c>
      <c r="E62" s="95">
        <f>SUM(E45:E61)</f>
        <v>191102191.72</v>
      </c>
      <c r="F62" s="95">
        <f>SUM(F45:F61)</f>
        <v>17467037.46</v>
      </c>
      <c r="G62" s="96">
        <f>1-(+F62/E62)</f>
        <v>0.9085984451418934</v>
      </c>
      <c r="H62" s="2"/>
    </row>
    <row r="63" spans="1:8" ht="17.25">
      <c r="A63" s="33"/>
      <c r="B63" s="33"/>
      <c r="C63" s="36"/>
      <c r="D63" s="104"/>
      <c r="E63" s="105"/>
      <c r="F63" s="34"/>
      <c r="G63" s="34"/>
      <c r="H63" s="2"/>
    </row>
    <row r="64" spans="1:8" ht="17.25">
      <c r="A64" s="35" t="s">
        <v>49</v>
      </c>
      <c r="B64" s="36"/>
      <c r="C64" s="39"/>
      <c r="D64" s="36"/>
      <c r="E64" s="36"/>
      <c r="F64" s="37">
        <f>F62+F40</f>
        <v>21336857.580000002</v>
      </c>
      <c r="G64" s="36"/>
      <c r="H64" s="2"/>
    </row>
    <row r="65" spans="1:8" ht="8.25" customHeight="1">
      <c r="A65" s="35"/>
      <c r="B65" s="36"/>
      <c r="C65" s="39"/>
      <c r="D65" s="36"/>
      <c r="E65" s="36"/>
      <c r="F65" s="37"/>
      <c r="G65" s="36"/>
      <c r="H65" s="2"/>
    </row>
    <row r="66" spans="1:8" ht="1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38"/>
      <c r="B72" s="39"/>
      <c r="C72" s="39"/>
      <c r="D72" s="39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AUGUST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67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6" t="s">
        <v>112</v>
      </c>
      <c r="B9" s="13"/>
      <c r="C9" s="14"/>
      <c r="D9" s="86"/>
      <c r="E9" s="112"/>
      <c r="F9" s="87"/>
      <c r="G9" s="88"/>
      <c r="H9" s="15"/>
    </row>
    <row r="10" spans="1:8" ht="15">
      <c r="A10" s="106" t="s">
        <v>11</v>
      </c>
      <c r="B10" s="13"/>
      <c r="C10" s="14"/>
      <c r="D10" s="86">
        <v>8</v>
      </c>
      <c r="E10" s="112">
        <v>2397250</v>
      </c>
      <c r="F10" s="87">
        <v>534727</v>
      </c>
      <c r="G10" s="113">
        <f>F10/E10</f>
        <v>0.22305850453644802</v>
      </c>
      <c r="H10" s="15"/>
    </row>
    <row r="11" spans="1:8" ht="15">
      <c r="A11" s="106" t="s">
        <v>115</v>
      </c>
      <c r="B11" s="13"/>
      <c r="C11" s="14"/>
      <c r="D11" s="86">
        <v>6</v>
      </c>
      <c r="E11" s="112">
        <v>138688</v>
      </c>
      <c r="F11" s="87">
        <v>31286</v>
      </c>
      <c r="G11" s="113">
        <f>F11/E11</f>
        <v>0.2255854868481772</v>
      </c>
      <c r="H11" s="15"/>
    </row>
    <row r="12" spans="1:8" ht="15">
      <c r="A12" s="106" t="s">
        <v>73</v>
      </c>
      <c r="B12" s="13"/>
      <c r="C12" s="14"/>
      <c r="D12" s="86">
        <v>2</v>
      </c>
      <c r="E12" s="112">
        <v>225281</v>
      </c>
      <c r="F12" s="87">
        <v>76375</v>
      </c>
      <c r="G12" s="113">
        <f>F12/E12</f>
        <v>0.3390210448284587</v>
      </c>
      <c r="H12" s="15"/>
    </row>
    <row r="13" spans="1:8" ht="15">
      <c r="A13" s="106" t="s">
        <v>119</v>
      </c>
      <c r="B13" s="13"/>
      <c r="C13" s="14"/>
      <c r="D13" s="86"/>
      <c r="E13" s="112"/>
      <c r="F13" s="87"/>
      <c r="G13" s="113"/>
      <c r="H13" s="15"/>
    </row>
    <row r="14" spans="1:8" ht="15">
      <c r="A14" s="106" t="s">
        <v>25</v>
      </c>
      <c r="B14" s="13"/>
      <c r="C14" s="14"/>
      <c r="D14" s="86">
        <v>2</v>
      </c>
      <c r="E14" s="112">
        <v>365894</v>
      </c>
      <c r="F14" s="87">
        <v>142365</v>
      </c>
      <c r="G14" s="113">
        <f>F14/E14</f>
        <v>0.3890880965525535</v>
      </c>
      <c r="H14" s="15"/>
    </row>
    <row r="15" spans="1:8" ht="15">
      <c r="A15" s="106" t="s">
        <v>57</v>
      </c>
      <c r="B15" s="13"/>
      <c r="C15" s="14"/>
      <c r="D15" s="86"/>
      <c r="E15" s="112"/>
      <c r="F15" s="87"/>
      <c r="G15" s="113"/>
      <c r="H15" s="15"/>
    </row>
    <row r="16" spans="1:8" ht="15">
      <c r="A16" s="106" t="s">
        <v>10</v>
      </c>
      <c r="B16" s="13"/>
      <c r="C16" s="14"/>
      <c r="D16" s="86"/>
      <c r="E16" s="112"/>
      <c r="F16" s="87"/>
      <c r="G16" s="113"/>
      <c r="H16" s="15"/>
    </row>
    <row r="17" spans="1:8" ht="15">
      <c r="A17" s="106" t="s">
        <v>14</v>
      </c>
      <c r="B17" s="13"/>
      <c r="C17" s="14"/>
      <c r="D17" s="86">
        <v>2</v>
      </c>
      <c r="E17" s="112">
        <v>1411310</v>
      </c>
      <c r="F17" s="87">
        <v>425635.5</v>
      </c>
      <c r="G17" s="88">
        <f aca="true" t="shared" si="0" ref="G17:G23">F17/E17</f>
        <v>0.3015889492740787</v>
      </c>
      <c r="H17" s="15"/>
    </row>
    <row r="18" spans="1:8" ht="15">
      <c r="A18" s="106" t="s">
        <v>15</v>
      </c>
      <c r="B18" s="13"/>
      <c r="C18" s="14"/>
      <c r="D18" s="86">
        <v>2</v>
      </c>
      <c r="E18" s="112">
        <v>1428381</v>
      </c>
      <c r="F18" s="87">
        <v>323274</v>
      </c>
      <c r="G18" s="113">
        <f t="shared" si="0"/>
        <v>0.22632196871843016</v>
      </c>
      <c r="H18" s="15"/>
    </row>
    <row r="19" spans="1:8" ht="15">
      <c r="A19" s="106" t="s">
        <v>58</v>
      </c>
      <c r="B19" s="13"/>
      <c r="C19" s="14"/>
      <c r="D19" s="86">
        <v>1</v>
      </c>
      <c r="E19" s="112">
        <v>194857</v>
      </c>
      <c r="F19" s="87">
        <v>60345</v>
      </c>
      <c r="G19" s="88">
        <f t="shared" si="0"/>
        <v>0.3096886434667474</v>
      </c>
      <c r="H19" s="15"/>
    </row>
    <row r="20" spans="1:8" ht="15">
      <c r="A20" s="106" t="s">
        <v>17</v>
      </c>
      <c r="B20" s="13"/>
      <c r="C20" s="14"/>
      <c r="D20" s="86"/>
      <c r="E20" s="112"/>
      <c r="F20" s="87"/>
      <c r="G20" s="88"/>
      <c r="H20" s="15"/>
    </row>
    <row r="21" spans="1:8" ht="15">
      <c r="A21" s="106" t="s">
        <v>130</v>
      </c>
      <c r="B21" s="13"/>
      <c r="C21" s="14"/>
      <c r="D21" s="86"/>
      <c r="E21" s="112"/>
      <c r="F21" s="87"/>
      <c r="G21" s="88"/>
      <c r="H21" s="15"/>
    </row>
    <row r="22" spans="1:8" ht="15">
      <c r="A22" s="106" t="s">
        <v>59</v>
      </c>
      <c r="B22" s="13"/>
      <c r="C22" s="14"/>
      <c r="D22" s="86">
        <v>6</v>
      </c>
      <c r="E22" s="112">
        <v>4970980</v>
      </c>
      <c r="F22" s="87">
        <v>874010</v>
      </c>
      <c r="G22" s="88">
        <f t="shared" si="0"/>
        <v>0.17582247363698908</v>
      </c>
      <c r="H22" s="15"/>
    </row>
    <row r="23" spans="1:8" ht="15">
      <c r="A23" s="106" t="s">
        <v>60</v>
      </c>
      <c r="B23" s="13"/>
      <c r="C23" s="14"/>
      <c r="D23" s="86">
        <v>3</v>
      </c>
      <c r="E23" s="112">
        <v>1819221</v>
      </c>
      <c r="F23" s="87">
        <v>110842.5</v>
      </c>
      <c r="G23" s="88">
        <f t="shared" si="0"/>
        <v>0.06092855128651219</v>
      </c>
      <c r="H23" s="15"/>
    </row>
    <row r="24" spans="1:8" ht="15">
      <c r="A24" s="107" t="s">
        <v>20</v>
      </c>
      <c r="B24" s="13"/>
      <c r="C24" s="14"/>
      <c r="D24" s="86">
        <v>4</v>
      </c>
      <c r="E24" s="112">
        <v>700179</v>
      </c>
      <c r="F24" s="87">
        <v>146742.5</v>
      </c>
      <c r="G24" s="88">
        <f>F24/E24</f>
        <v>0.20957855062776803</v>
      </c>
      <c r="H24" s="15"/>
    </row>
    <row r="25" spans="1:8" ht="15">
      <c r="A25" s="107" t="s">
        <v>21</v>
      </c>
      <c r="B25" s="13"/>
      <c r="C25" s="14"/>
      <c r="D25" s="86">
        <v>13</v>
      </c>
      <c r="E25" s="112">
        <v>163157</v>
      </c>
      <c r="F25" s="87">
        <v>163157</v>
      </c>
      <c r="G25" s="88">
        <f>F25/E25</f>
        <v>1</v>
      </c>
      <c r="H25" s="15"/>
    </row>
    <row r="26" spans="1:8" ht="15">
      <c r="A26" s="83" t="s">
        <v>22</v>
      </c>
      <c r="B26" s="13"/>
      <c r="C26" s="14"/>
      <c r="D26" s="86"/>
      <c r="E26" s="112"/>
      <c r="F26" s="87"/>
      <c r="G26" s="88"/>
      <c r="H26" s="15"/>
    </row>
    <row r="27" spans="1:8" ht="15">
      <c r="A27" s="83" t="s">
        <v>23</v>
      </c>
      <c r="B27" s="13"/>
      <c r="C27" s="14"/>
      <c r="D27" s="86"/>
      <c r="E27" s="112">
        <v>40854</v>
      </c>
      <c r="F27" s="87">
        <v>21954</v>
      </c>
      <c r="G27" s="88">
        <f>F27/E27</f>
        <v>0.5373770010280511</v>
      </c>
      <c r="H27" s="15"/>
    </row>
    <row r="28" spans="1:8" ht="15">
      <c r="A28" s="106" t="s">
        <v>141</v>
      </c>
      <c r="B28" s="13"/>
      <c r="C28" s="14"/>
      <c r="D28" s="86">
        <v>1</v>
      </c>
      <c r="E28" s="112">
        <v>116550</v>
      </c>
      <c r="F28" s="87">
        <v>28987</v>
      </c>
      <c r="G28" s="113">
        <f>F28/E28</f>
        <v>0.2487087087087087</v>
      </c>
      <c r="H28" s="15"/>
    </row>
    <row r="29" spans="1:8" ht="15">
      <c r="A29" s="83" t="s">
        <v>24</v>
      </c>
      <c r="B29" s="13"/>
      <c r="C29" s="14"/>
      <c r="D29" s="86">
        <v>2</v>
      </c>
      <c r="E29" s="112">
        <v>216457</v>
      </c>
      <c r="F29" s="87">
        <v>78059</v>
      </c>
      <c r="G29" s="88">
        <f>F29/E29</f>
        <v>0.3606212781291434</v>
      </c>
      <c r="H29" s="15"/>
    </row>
    <row r="30" spans="1:8" ht="15">
      <c r="A30" s="83" t="s">
        <v>135</v>
      </c>
      <c r="B30" s="13"/>
      <c r="C30" s="14"/>
      <c r="D30" s="114"/>
      <c r="E30" s="112"/>
      <c r="F30" s="112"/>
      <c r="G30" s="115"/>
      <c r="H30" s="15"/>
    </row>
    <row r="31" spans="1:8" ht="15">
      <c r="A31" s="83" t="s">
        <v>142</v>
      </c>
      <c r="B31" s="13"/>
      <c r="C31" s="14"/>
      <c r="D31" s="86">
        <v>1</v>
      </c>
      <c r="E31" s="116">
        <v>117422</v>
      </c>
      <c r="F31" s="87">
        <v>35246</v>
      </c>
      <c r="G31" s="113">
        <f>F31/E31</f>
        <v>0.3001652160583196</v>
      </c>
      <c r="H31" s="15"/>
    </row>
    <row r="32" spans="1:8" ht="15">
      <c r="A32" s="83" t="s">
        <v>144</v>
      </c>
      <c r="B32" s="13"/>
      <c r="C32" s="14"/>
      <c r="D32" s="86"/>
      <c r="E32" s="116"/>
      <c r="F32" s="87"/>
      <c r="G32" s="113"/>
      <c r="H32" s="15"/>
    </row>
    <row r="33" spans="1:8" ht="15">
      <c r="A33" s="83" t="s">
        <v>62</v>
      </c>
      <c r="B33" s="13"/>
      <c r="C33" s="14"/>
      <c r="D33" s="86">
        <v>9</v>
      </c>
      <c r="E33" s="116">
        <v>1437481</v>
      </c>
      <c r="F33" s="89">
        <v>227309.5</v>
      </c>
      <c r="G33" s="113">
        <f>F33/E33</f>
        <v>0.15813043789796177</v>
      </c>
      <c r="H33" s="15"/>
    </row>
    <row r="34" spans="1:8" ht="15">
      <c r="A34" s="106" t="s">
        <v>63</v>
      </c>
      <c r="B34" s="13"/>
      <c r="C34" s="14"/>
      <c r="D34" s="86"/>
      <c r="E34" s="112"/>
      <c r="F34" s="87"/>
      <c r="G34" s="113"/>
      <c r="H34" s="15"/>
    </row>
    <row r="35" spans="1:8" ht="15">
      <c r="A35" s="106" t="s">
        <v>109</v>
      </c>
      <c r="B35" s="13"/>
      <c r="C35" s="14"/>
      <c r="D35" s="86">
        <v>1</v>
      </c>
      <c r="E35" s="112">
        <v>147759</v>
      </c>
      <c r="F35" s="87">
        <v>58684.5</v>
      </c>
      <c r="G35" s="113">
        <f>F35/E35</f>
        <v>0.3971636245507888</v>
      </c>
      <c r="H35" s="15"/>
    </row>
    <row r="36" spans="1:8" ht="15">
      <c r="A36" s="16" t="s">
        <v>28</v>
      </c>
      <c r="B36" s="13"/>
      <c r="C36" s="14"/>
      <c r="D36" s="90"/>
      <c r="E36" s="116">
        <v>102465</v>
      </c>
      <c r="F36" s="89">
        <v>20490</v>
      </c>
      <c r="G36" s="92"/>
      <c r="H36" s="15"/>
    </row>
    <row r="37" spans="1:8" ht="15">
      <c r="A37" s="16" t="s">
        <v>29</v>
      </c>
      <c r="B37" s="13"/>
      <c r="C37" s="14"/>
      <c r="D37" s="90"/>
      <c r="E37" s="116"/>
      <c r="F37" s="89"/>
      <c r="G37" s="92"/>
      <c r="H37" s="15"/>
    </row>
    <row r="38" spans="1:8" ht="15">
      <c r="A38" s="16" t="s">
        <v>30</v>
      </c>
      <c r="B38" s="13"/>
      <c r="C38" s="14"/>
      <c r="D38" s="90"/>
      <c r="E38" s="112"/>
      <c r="F38" s="87"/>
      <c r="G38" s="92"/>
      <c r="H38" s="15"/>
    </row>
    <row r="39" spans="1:8" ht="15">
      <c r="A39" s="17"/>
      <c r="B39" s="18"/>
      <c r="C39" s="21"/>
      <c r="D39" s="90"/>
      <c r="E39" s="93"/>
      <c r="F39" s="93"/>
      <c r="G39" s="92"/>
      <c r="H39" s="15"/>
    </row>
    <row r="40" spans="1:8" ht="15">
      <c r="A40" s="19" t="s">
        <v>31</v>
      </c>
      <c r="B40" s="20"/>
      <c r="C40" s="22"/>
      <c r="D40" s="94">
        <f>SUM(D9:D39)</f>
        <v>63</v>
      </c>
      <c r="E40" s="95">
        <f>SUM(E9:E39)</f>
        <v>15994186</v>
      </c>
      <c r="F40" s="95">
        <f>SUM(F9:F39)</f>
        <v>3359489.5</v>
      </c>
      <c r="G40" s="96">
        <f>F40/E40</f>
        <v>0.21004441864062354</v>
      </c>
      <c r="H40" s="2"/>
    </row>
    <row r="41" spans="1:8" ht="15">
      <c r="A41" s="22"/>
      <c r="B41" s="22"/>
      <c r="C41" s="24"/>
      <c r="D41" s="97"/>
      <c r="E41" s="98"/>
      <c r="F41" s="99"/>
      <c r="G41" s="99"/>
      <c r="H41" s="2"/>
    </row>
    <row r="42" spans="1:8" ht="17.25">
      <c r="A42" s="23" t="s">
        <v>32</v>
      </c>
      <c r="B42" s="24"/>
      <c r="C42" s="26"/>
      <c r="D42" s="25"/>
      <c r="E42" s="100"/>
      <c r="F42" s="101"/>
      <c r="G42" s="101"/>
      <c r="H42" s="2"/>
    </row>
    <row r="43" spans="1:8" ht="15">
      <c r="A43" s="26"/>
      <c r="B43" s="26"/>
      <c r="C43" s="26"/>
      <c r="D43" s="102"/>
      <c r="E43" s="25" t="s">
        <v>33</v>
      </c>
      <c r="F43" s="25" t="s">
        <v>33</v>
      </c>
      <c r="G43" s="25" t="s">
        <v>5</v>
      </c>
      <c r="H43" s="2"/>
    </row>
    <row r="44" spans="1:8" ht="1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">
      <c r="A45" s="27" t="s">
        <v>36</v>
      </c>
      <c r="B45" s="28"/>
      <c r="C45" s="14"/>
      <c r="D45" s="86">
        <v>72</v>
      </c>
      <c r="E45" s="87">
        <v>9479230.85</v>
      </c>
      <c r="F45" s="87">
        <v>560707.43</v>
      </c>
      <c r="G45" s="88">
        <f>1-(+F45/E45)</f>
        <v>0.9408488474568588</v>
      </c>
      <c r="H45" s="15"/>
    </row>
    <row r="46" spans="1:8" ht="15">
      <c r="A46" s="27" t="s">
        <v>37</v>
      </c>
      <c r="B46" s="28"/>
      <c r="C46" s="14"/>
      <c r="D46" s="86">
        <v>8</v>
      </c>
      <c r="E46" s="87">
        <v>2003172.59</v>
      </c>
      <c r="F46" s="87">
        <v>196663.12</v>
      </c>
      <c r="G46" s="88">
        <f aca="true" t="shared" si="1" ref="G46:G55">1-(+F46/E46)</f>
        <v>0.9018241758190192</v>
      </c>
      <c r="H46" s="15"/>
    </row>
    <row r="47" spans="1:8" ht="15">
      <c r="A47" s="27" t="s">
        <v>38</v>
      </c>
      <c r="B47" s="28"/>
      <c r="C47" s="14"/>
      <c r="D47" s="86">
        <v>195</v>
      </c>
      <c r="E47" s="87">
        <v>15972095.25</v>
      </c>
      <c r="F47" s="87">
        <v>1051466.1</v>
      </c>
      <c r="G47" s="88">
        <f t="shared" si="1"/>
        <v>0.9341685556251613</v>
      </c>
      <c r="H47" s="15"/>
    </row>
    <row r="48" spans="1:8" ht="15">
      <c r="A48" s="27" t="s">
        <v>39</v>
      </c>
      <c r="B48" s="28"/>
      <c r="C48" s="14"/>
      <c r="D48" s="86">
        <v>8</v>
      </c>
      <c r="E48" s="87">
        <v>1495629</v>
      </c>
      <c r="F48" s="87">
        <v>71852.51</v>
      </c>
      <c r="G48" s="88">
        <f t="shared" si="1"/>
        <v>0.9519583332497564</v>
      </c>
      <c r="H48" s="15"/>
    </row>
    <row r="49" spans="1:8" ht="15">
      <c r="A49" s="27" t="s">
        <v>40</v>
      </c>
      <c r="B49" s="28"/>
      <c r="C49" s="14"/>
      <c r="D49" s="86">
        <v>126</v>
      </c>
      <c r="E49" s="87">
        <v>14535831.02</v>
      </c>
      <c r="F49" s="87">
        <v>1216098.26</v>
      </c>
      <c r="G49" s="88">
        <f t="shared" si="1"/>
        <v>0.9163378923209304</v>
      </c>
      <c r="H49" s="15"/>
    </row>
    <row r="50" spans="1:8" ht="15">
      <c r="A50" s="27" t="s">
        <v>41</v>
      </c>
      <c r="B50" s="28"/>
      <c r="C50" s="14"/>
      <c r="D50" s="86">
        <v>8</v>
      </c>
      <c r="E50" s="87">
        <v>1913578</v>
      </c>
      <c r="F50" s="87">
        <v>144024</v>
      </c>
      <c r="G50" s="88">
        <f t="shared" si="1"/>
        <v>0.9247357567865016</v>
      </c>
      <c r="H50" s="15"/>
    </row>
    <row r="51" spans="1:8" ht="15">
      <c r="A51" s="27" t="s">
        <v>42</v>
      </c>
      <c r="B51" s="28"/>
      <c r="C51" s="14"/>
      <c r="D51" s="86">
        <v>9</v>
      </c>
      <c r="E51" s="87">
        <v>3085475</v>
      </c>
      <c r="F51" s="87">
        <v>-480</v>
      </c>
      <c r="G51" s="88">
        <f t="shared" si="1"/>
        <v>1.0001555676192482</v>
      </c>
      <c r="H51" s="15"/>
    </row>
    <row r="52" spans="1:8" ht="15">
      <c r="A52" s="27" t="s">
        <v>43</v>
      </c>
      <c r="B52" s="28"/>
      <c r="C52" s="14"/>
      <c r="D52" s="86">
        <v>2</v>
      </c>
      <c r="E52" s="87">
        <v>454450</v>
      </c>
      <c r="F52" s="87">
        <v>52120</v>
      </c>
      <c r="G52" s="88">
        <f t="shared" si="1"/>
        <v>0.8853119155022555</v>
      </c>
      <c r="H52" s="15"/>
    </row>
    <row r="53" spans="1:8" ht="15">
      <c r="A53" s="27" t="s">
        <v>44</v>
      </c>
      <c r="B53" s="28"/>
      <c r="C53" s="14"/>
      <c r="D53" s="86">
        <v>2</v>
      </c>
      <c r="E53" s="87">
        <v>585400</v>
      </c>
      <c r="F53" s="87">
        <v>113066</v>
      </c>
      <c r="G53" s="88">
        <f t="shared" si="1"/>
        <v>0.8068568500170823</v>
      </c>
      <c r="H53" s="15"/>
    </row>
    <row r="54" spans="1:8" ht="15">
      <c r="A54" s="29" t="s">
        <v>64</v>
      </c>
      <c r="B54" s="30"/>
      <c r="C54" s="14"/>
      <c r="D54" s="86">
        <v>3</v>
      </c>
      <c r="E54" s="87">
        <v>289500</v>
      </c>
      <c r="F54" s="87">
        <v>58200</v>
      </c>
      <c r="G54" s="88">
        <f t="shared" si="1"/>
        <v>0.7989637305699482</v>
      </c>
      <c r="H54" s="15"/>
    </row>
    <row r="55" spans="1:8" ht="15">
      <c r="A55" s="27" t="s">
        <v>65</v>
      </c>
      <c r="B55" s="30"/>
      <c r="C55" s="14"/>
      <c r="D55" s="86">
        <v>822</v>
      </c>
      <c r="E55" s="87">
        <v>72792828.59</v>
      </c>
      <c r="F55" s="87">
        <v>8757160.34</v>
      </c>
      <c r="G55" s="88">
        <f t="shared" si="1"/>
        <v>0.8796974851832722</v>
      </c>
      <c r="H55" s="15"/>
    </row>
    <row r="56" spans="1:8" ht="15">
      <c r="A56" s="27" t="s">
        <v>66</v>
      </c>
      <c r="B56" s="30"/>
      <c r="C56" s="14"/>
      <c r="D56" s="86"/>
      <c r="E56" s="87"/>
      <c r="F56" s="87"/>
      <c r="G56" s="88"/>
      <c r="H56" s="15"/>
    </row>
    <row r="57" spans="1:8" ht="15">
      <c r="A57" s="31" t="s">
        <v>45</v>
      </c>
      <c r="B57" s="30"/>
      <c r="C57" s="14"/>
      <c r="D57" s="90"/>
      <c r="E57" s="109"/>
      <c r="F57" s="87"/>
      <c r="G57" s="92"/>
      <c r="H57" s="15"/>
    </row>
    <row r="58" spans="1:8" ht="15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ht="15">
      <c r="A59" s="16" t="s">
        <v>47</v>
      </c>
      <c r="B59" s="28"/>
      <c r="C59" s="14"/>
      <c r="D59" s="90"/>
      <c r="E59" s="91"/>
      <c r="F59" s="87"/>
      <c r="G59" s="92"/>
      <c r="H59" s="15"/>
    </row>
    <row r="60" spans="1:8" ht="15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">
      <c r="A61" s="32"/>
      <c r="B61" s="18"/>
      <c r="C61" s="21"/>
      <c r="D61" s="90"/>
      <c r="E61" s="110"/>
      <c r="F61" s="93"/>
      <c r="G61" s="92"/>
      <c r="H61" s="2"/>
    </row>
    <row r="62" spans="1:8" ht="17.25">
      <c r="A62" s="20" t="s">
        <v>48</v>
      </c>
      <c r="B62" s="20"/>
      <c r="C62" s="39"/>
      <c r="D62" s="94">
        <f>SUM(D45:D58)</f>
        <v>1255</v>
      </c>
      <c r="E62" s="95">
        <f>SUM(E45:E61)</f>
        <v>122607190.3</v>
      </c>
      <c r="F62" s="95">
        <f>SUM(F45:F61)</f>
        <v>12220877.76</v>
      </c>
      <c r="G62" s="96">
        <f>1-(F62/E62)</f>
        <v>0.9003249505180122</v>
      </c>
      <c r="H62" s="2"/>
    </row>
    <row r="63" spans="1:8" ht="17.25">
      <c r="A63" s="33"/>
      <c r="B63" s="33"/>
      <c r="C63" s="39"/>
      <c r="D63" s="111"/>
      <c r="E63" s="105"/>
      <c r="F63" s="34"/>
      <c r="G63" s="34"/>
      <c r="H63" s="2"/>
    </row>
    <row r="64" spans="1:8" ht="17.25">
      <c r="A64" s="35" t="s">
        <v>49</v>
      </c>
      <c r="B64" s="36"/>
      <c r="C64" s="39"/>
      <c r="D64" s="51"/>
      <c r="E64" s="36"/>
      <c r="F64" s="37">
        <f>F62+F40</f>
        <v>15580367.26</v>
      </c>
      <c r="G64" s="36"/>
      <c r="H64" s="2"/>
    </row>
    <row r="65" spans="1:8" ht="1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43"/>
      <c r="B72" s="39"/>
      <c r="C72" s="39"/>
      <c r="D72" s="39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AUGUST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68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6" t="s">
        <v>128</v>
      </c>
      <c r="B9" s="13"/>
      <c r="C9" s="14"/>
      <c r="D9" s="86"/>
      <c r="E9" s="87"/>
      <c r="F9" s="87"/>
      <c r="G9" s="88"/>
      <c r="H9" s="15"/>
    </row>
    <row r="10" spans="1:8" ht="15">
      <c r="A10" s="106" t="s">
        <v>11</v>
      </c>
      <c r="B10" s="13"/>
      <c r="C10" s="14"/>
      <c r="D10" s="86">
        <v>3</v>
      </c>
      <c r="E10" s="87">
        <v>288146</v>
      </c>
      <c r="F10" s="87">
        <v>67106.5</v>
      </c>
      <c r="G10" s="88">
        <f>F10/E10</f>
        <v>0.23289061795062224</v>
      </c>
      <c r="H10" s="15"/>
    </row>
    <row r="11" spans="1:8" ht="15">
      <c r="A11" s="106" t="s">
        <v>112</v>
      </c>
      <c r="B11" s="13"/>
      <c r="C11" s="14"/>
      <c r="D11" s="86"/>
      <c r="E11" s="87"/>
      <c r="F11" s="87"/>
      <c r="G11" s="88"/>
      <c r="H11" s="15"/>
    </row>
    <row r="12" spans="1:8" ht="15">
      <c r="A12" s="106" t="s">
        <v>69</v>
      </c>
      <c r="B12" s="13"/>
      <c r="C12" s="14"/>
      <c r="D12" s="86">
        <v>1</v>
      </c>
      <c r="E12" s="87">
        <v>108933</v>
      </c>
      <c r="F12" s="87">
        <v>31918</v>
      </c>
      <c r="G12" s="88">
        <f>F12/E12</f>
        <v>0.2930057925513848</v>
      </c>
      <c r="H12" s="15"/>
    </row>
    <row r="13" spans="1:8" ht="15">
      <c r="A13" s="106" t="s">
        <v>70</v>
      </c>
      <c r="B13" s="13"/>
      <c r="C13" s="14"/>
      <c r="D13" s="86">
        <v>1</v>
      </c>
      <c r="E13" s="87">
        <v>9462</v>
      </c>
      <c r="F13" s="87">
        <v>4365</v>
      </c>
      <c r="G13" s="88">
        <f>F13/E13</f>
        <v>0.46131896005072925</v>
      </c>
      <c r="H13" s="15"/>
    </row>
    <row r="14" spans="1:8" ht="15">
      <c r="A14" s="106" t="s">
        <v>127</v>
      </c>
      <c r="B14" s="13"/>
      <c r="C14" s="14"/>
      <c r="D14" s="86"/>
      <c r="E14" s="87"/>
      <c r="F14" s="87"/>
      <c r="G14" s="88"/>
      <c r="H14" s="15"/>
    </row>
    <row r="15" spans="1:8" ht="15">
      <c r="A15" s="106" t="s">
        <v>25</v>
      </c>
      <c r="B15" s="13"/>
      <c r="C15" s="14"/>
      <c r="D15" s="86"/>
      <c r="E15" s="87"/>
      <c r="F15" s="87"/>
      <c r="G15" s="88"/>
      <c r="H15" s="15"/>
    </row>
    <row r="16" spans="1:8" ht="15">
      <c r="A16" s="106" t="s">
        <v>123</v>
      </c>
      <c r="B16" s="13"/>
      <c r="C16" s="14"/>
      <c r="D16" s="86"/>
      <c r="E16" s="87"/>
      <c r="F16" s="87"/>
      <c r="G16" s="88"/>
      <c r="H16" s="15"/>
    </row>
    <row r="17" spans="1:8" ht="15">
      <c r="A17" s="106" t="s">
        <v>16</v>
      </c>
      <c r="B17" s="13"/>
      <c r="C17" s="14"/>
      <c r="D17" s="86"/>
      <c r="E17" s="87"/>
      <c r="F17" s="87"/>
      <c r="G17" s="88"/>
      <c r="H17" s="15"/>
    </row>
    <row r="18" spans="1:8" ht="15">
      <c r="A18" s="106" t="s">
        <v>14</v>
      </c>
      <c r="B18" s="13"/>
      <c r="C18" s="14"/>
      <c r="D18" s="86">
        <v>1</v>
      </c>
      <c r="E18" s="87">
        <v>635568</v>
      </c>
      <c r="F18" s="87">
        <v>111129</v>
      </c>
      <c r="G18" s="88">
        <f>F18/E18</f>
        <v>0.17484989804395437</v>
      </c>
      <c r="H18" s="15"/>
    </row>
    <row r="19" spans="1:8" ht="1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">
      <c r="A20" s="106" t="s">
        <v>113</v>
      </c>
      <c r="B20" s="13"/>
      <c r="C20" s="14"/>
      <c r="D20" s="86"/>
      <c r="E20" s="87"/>
      <c r="F20" s="87"/>
      <c r="G20" s="88"/>
      <c r="H20" s="15"/>
    </row>
    <row r="21" spans="1:8" ht="15">
      <c r="A21" s="106" t="s">
        <v>142</v>
      </c>
      <c r="B21" s="13"/>
      <c r="C21" s="14"/>
      <c r="D21" s="86"/>
      <c r="E21" s="87"/>
      <c r="F21" s="87"/>
      <c r="G21" s="88"/>
      <c r="H21" s="15"/>
    </row>
    <row r="22" spans="1:8" ht="15">
      <c r="A22" s="106" t="s">
        <v>146</v>
      </c>
      <c r="B22" s="13"/>
      <c r="C22" s="14"/>
      <c r="D22" s="86"/>
      <c r="E22" s="87"/>
      <c r="F22" s="87"/>
      <c r="G22" s="88"/>
      <c r="H22" s="15"/>
    </row>
    <row r="23" spans="1:8" ht="15">
      <c r="A23" s="106" t="s">
        <v>133</v>
      </c>
      <c r="B23" s="13"/>
      <c r="C23" s="14"/>
      <c r="D23" s="86">
        <v>4</v>
      </c>
      <c r="E23" s="87">
        <v>564118</v>
      </c>
      <c r="F23" s="87">
        <v>140922.5</v>
      </c>
      <c r="G23" s="88">
        <f>F23/E23</f>
        <v>0.24981032337206047</v>
      </c>
      <c r="H23" s="15"/>
    </row>
    <row r="24" spans="1:8" ht="15">
      <c r="A24" s="106" t="s">
        <v>10</v>
      </c>
      <c r="B24" s="13"/>
      <c r="C24" s="14"/>
      <c r="D24" s="86">
        <v>2</v>
      </c>
      <c r="E24" s="87">
        <v>1720</v>
      </c>
      <c r="F24" s="87">
        <v>-2823.5</v>
      </c>
      <c r="G24" s="88">
        <f>F24/E24</f>
        <v>-1.6415697674418606</v>
      </c>
      <c r="H24" s="15"/>
    </row>
    <row r="25" spans="1:8" ht="15">
      <c r="A25" s="107" t="s">
        <v>20</v>
      </c>
      <c r="B25" s="13"/>
      <c r="C25" s="14"/>
      <c r="D25" s="86">
        <v>1</v>
      </c>
      <c r="E25" s="87">
        <v>37824</v>
      </c>
      <c r="F25" s="87">
        <v>13988</v>
      </c>
      <c r="G25" s="88">
        <f>F25/E25</f>
        <v>0.3698181049069374</v>
      </c>
      <c r="H25" s="15"/>
    </row>
    <row r="26" spans="1:8" ht="1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">
      <c r="A29" s="83" t="s">
        <v>80</v>
      </c>
      <c r="B29" s="13"/>
      <c r="C29" s="14"/>
      <c r="D29" s="86"/>
      <c r="E29" s="87"/>
      <c r="F29" s="87"/>
      <c r="G29" s="88"/>
      <c r="H29" s="15"/>
    </row>
    <row r="30" spans="1:8" ht="15">
      <c r="A30" s="83" t="s">
        <v>73</v>
      </c>
      <c r="B30" s="13"/>
      <c r="C30" s="14"/>
      <c r="D30" s="86"/>
      <c r="E30" s="87"/>
      <c r="F30" s="87"/>
      <c r="G30" s="88"/>
      <c r="H30" s="15"/>
    </row>
    <row r="31" spans="1:8" ht="15">
      <c r="A31" s="83" t="s">
        <v>121</v>
      </c>
      <c r="B31" s="13"/>
      <c r="C31" s="14"/>
      <c r="D31" s="86"/>
      <c r="E31" s="87"/>
      <c r="F31" s="87"/>
      <c r="G31" s="88"/>
      <c r="H31" s="15"/>
    </row>
    <row r="32" spans="1:8" ht="15">
      <c r="A32" s="83" t="s">
        <v>57</v>
      </c>
      <c r="B32" s="13"/>
      <c r="C32" s="14"/>
      <c r="D32" s="86"/>
      <c r="E32" s="87"/>
      <c r="F32" s="87"/>
      <c r="G32" s="88"/>
      <c r="H32" s="15"/>
    </row>
    <row r="33" spans="1:8" ht="15">
      <c r="A33" s="83" t="s">
        <v>109</v>
      </c>
      <c r="B33" s="13"/>
      <c r="C33" s="14"/>
      <c r="D33" s="86"/>
      <c r="E33" s="87"/>
      <c r="F33" s="87"/>
      <c r="G33" s="88"/>
      <c r="H33" s="15"/>
    </row>
    <row r="34" spans="1:8" ht="15">
      <c r="A34" s="83" t="s">
        <v>114</v>
      </c>
      <c r="B34" s="13"/>
      <c r="C34" s="14"/>
      <c r="D34" s="86"/>
      <c r="E34" s="87"/>
      <c r="F34" s="87"/>
      <c r="G34" s="88"/>
      <c r="H34" s="15"/>
    </row>
    <row r="35" spans="1:8" ht="15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ht="15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ht="15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ht="15">
      <c r="A38" s="17"/>
      <c r="B38" s="18"/>
      <c r="C38" s="14"/>
      <c r="D38" s="90"/>
      <c r="E38" s="93"/>
      <c r="F38" s="93"/>
      <c r="G38" s="92"/>
      <c r="H38" s="15"/>
    </row>
    <row r="39" spans="1:8" ht="15">
      <c r="A39" s="19" t="s">
        <v>31</v>
      </c>
      <c r="B39" s="20"/>
      <c r="C39" s="21"/>
      <c r="D39" s="94">
        <f>SUM(D9:D38)</f>
        <v>13</v>
      </c>
      <c r="E39" s="95">
        <f>SUM(E9:E38)</f>
        <v>1645771</v>
      </c>
      <c r="F39" s="95">
        <f>SUM(F9:F38)</f>
        <v>366605.5</v>
      </c>
      <c r="G39" s="96">
        <f>F39/E39</f>
        <v>0.22275608210376777</v>
      </c>
      <c r="H39" s="15"/>
    </row>
    <row r="40" spans="1:8" ht="15">
      <c r="A40" s="22"/>
      <c r="B40" s="22"/>
      <c r="C40" s="22"/>
      <c r="D40" s="97"/>
      <c r="E40" s="98"/>
      <c r="F40" s="99"/>
      <c r="G40" s="99"/>
      <c r="H40" s="2"/>
    </row>
    <row r="41" spans="1:8" ht="17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">
      <c r="A44" s="27" t="s">
        <v>36</v>
      </c>
      <c r="B44" s="28"/>
      <c r="C44" s="14"/>
      <c r="D44" s="86"/>
      <c r="E44" s="87"/>
      <c r="F44" s="87"/>
      <c r="G44" s="88"/>
      <c r="H44" s="15"/>
    </row>
    <row r="45" spans="1:8" ht="1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">
      <c r="A46" s="27" t="s">
        <v>38</v>
      </c>
      <c r="B46" s="28"/>
      <c r="C46" s="14"/>
      <c r="D46" s="86">
        <v>60</v>
      </c>
      <c r="E46" s="87">
        <v>2171162.5</v>
      </c>
      <c r="F46" s="87">
        <v>142213.49</v>
      </c>
      <c r="G46" s="88">
        <f>1-(+F46/E46)</f>
        <v>0.9344989193577173</v>
      </c>
      <c r="H46" s="15"/>
    </row>
    <row r="47" spans="1:8" ht="15">
      <c r="A47" s="27" t="s">
        <v>39</v>
      </c>
      <c r="B47" s="28"/>
      <c r="C47" s="14"/>
      <c r="D47" s="86">
        <v>7</v>
      </c>
      <c r="E47" s="87">
        <v>771597</v>
      </c>
      <c r="F47" s="87">
        <v>34097.25</v>
      </c>
      <c r="G47" s="88"/>
      <c r="H47" s="15"/>
    </row>
    <row r="48" spans="1:8" ht="15">
      <c r="A48" s="27" t="s">
        <v>40</v>
      </c>
      <c r="B48" s="28"/>
      <c r="C48" s="14"/>
      <c r="D48" s="86">
        <v>50</v>
      </c>
      <c r="E48" s="87">
        <v>2283139</v>
      </c>
      <c r="F48" s="87">
        <v>225995.02</v>
      </c>
      <c r="G48" s="88">
        <f>1-(+F48/E48)</f>
        <v>0.9010156543250323</v>
      </c>
      <c r="H48" s="15"/>
    </row>
    <row r="49" spans="1:8" ht="1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">
      <c r="A50" s="27" t="s">
        <v>42</v>
      </c>
      <c r="B50" s="28"/>
      <c r="C50" s="14"/>
      <c r="D50" s="86">
        <v>18</v>
      </c>
      <c r="E50" s="87">
        <v>606060</v>
      </c>
      <c r="F50" s="87">
        <v>50320</v>
      </c>
      <c r="G50" s="88">
        <f>1-(+F50/E50)</f>
        <v>0.9169719169719169</v>
      </c>
      <c r="H50" s="15"/>
    </row>
    <row r="51" spans="1:8" ht="1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">
      <c r="A53" s="29" t="s">
        <v>64</v>
      </c>
      <c r="B53" s="30"/>
      <c r="C53" s="14"/>
      <c r="D53" s="86"/>
      <c r="E53" s="87"/>
      <c r="F53" s="87"/>
      <c r="G53" s="88"/>
      <c r="H53" s="15"/>
    </row>
    <row r="54" spans="1:8" ht="15">
      <c r="A54" s="27" t="s">
        <v>65</v>
      </c>
      <c r="B54" s="30"/>
      <c r="C54" s="14"/>
      <c r="D54" s="86">
        <v>628</v>
      </c>
      <c r="E54" s="87">
        <v>32483926.54</v>
      </c>
      <c r="F54" s="87">
        <v>3949710.02</v>
      </c>
      <c r="G54" s="88">
        <f>1-(+F54/E54)</f>
        <v>0.8784103265614638</v>
      </c>
      <c r="H54" s="15"/>
    </row>
    <row r="55" spans="1:8" ht="15">
      <c r="A55" s="27" t="s">
        <v>66</v>
      </c>
      <c r="B55" s="30"/>
      <c r="C55" s="14"/>
      <c r="D55" s="86">
        <v>3</v>
      </c>
      <c r="E55" s="87">
        <v>64856.48</v>
      </c>
      <c r="F55" s="87">
        <v>8961.96</v>
      </c>
      <c r="G55" s="88">
        <f>1-(+F55/E55)</f>
        <v>0.8618185877494431</v>
      </c>
      <c r="H55" s="15"/>
    </row>
    <row r="56" spans="1:8" ht="15">
      <c r="A56" s="85" t="s">
        <v>145</v>
      </c>
      <c r="B56" s="30"/>
      <c r="C56" s="14"/>
      <c r="D56" s="86">
        <v>134</v>
      </c>
      <c r="E56" s="87">
        <v>9028146.82</v>
      </c>
      <c r="F56" s="87">
        <v>885884.26</v>
      </c>
      <c r="G56" s="88">
        <f>1-(+F56/E56)</f>
        <v>0.9018752931623236</v>
      </c>
      <c r="H56" s="15"/>
    </row>
    <row r="57" spans="1:8" ht="15">
      <c r="A57" s="16" t="s">
        <v>45</v>
      </c>
      <c r="B57" s="30"/>
      <c r="C57" s="14"/>
      <c r="D57" s="90"/>
      <c r="E57" s="109"/>
      <c r="F57" s="87"/>
      <c r="G57" s="92"/>
      <c r="H57" s="15"/>
    </row>
    <row r="58" spans="1:8" ht="15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ht="15">
      <c r="A59" s="16" t="s">
        <v>47</v>
      </c>
      <c r="B59" s="28"/>
      <c r="C59" s="14"/>
      <c r="D59" s="90"/>
      <c r="E59" s="108"/>
      <c r="F59" s="87"/>
      <c r="G59" s="92"/>
      <c r="H59" s="15"/>
    </row>
    <row r="60" spans="1:8" ht="15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">
      <c r="A61" s="32"/>
      <c r="B61" s="18"/>
      <c r="C61" s="14"/>
      <c r="D61" s="90"/>
      <c r="E61" s="93"/>
      <c r="F61" s="93"/>
      <c r="G61" s="92"/>
      <c r="H61" s="15"/>
    </row>
    <row r="62" spans="1:8" ht="15">
      <c r="A62" s="20" t="s">
        <v>48</v>
      </c>
      <c r="B62" s="20"/>
      <c r="C62" s="21"/>
      <c r="D62" s="94">
        <f>SUM(D44:D58)</f>
        <v>900</v>
      </c>
      <c r="E62" s="95">
        <f>SUM(E44:E61)</f>
        <v>47408888.339999996</v>
      </c>
      <c r="F62" s="95">
        <f>SUM(F44:F61)</f>
        <v>5297182</v>
      </c>
      <c r="G62" s="96">
        <f>1-(+F62/E62)</f>
        <v>0.888266057579531</v>
      </c>
      <c r="H62" s="2"/>
    </row>
    <row r="63" spans="1:8" ht="15">
      <c r="A63" s="33"/>
      <c r="B63" s="33"/>
      <c r="C63" s="33"/>
      <c r="D63" s="104"/>
      <c r="E63" s="105"/>
      <c r="F63" s="34"/>
      <c r="G63" s="34"/>
      <c r="H63" s="2"/>
    </row>
    <row r="64" spans="1:8" ht="17.25">
      <c r="A64" s="35" t="s">
        <v>49</v>
      </c>
      <c r="B64" s="36"/>
      <c r="C64" s="36"/>
      <c r="D64" s="36"/>
      <c r="E64" s="36"/>
      <c r="F64" s="37">
        <f>F62+F39</f>
        <v>5663787.5</v>
      </c>
      <c r="G64" s="36"/>
      <c r="H64" s="2"/>
    </row>
    <row r="65" spans="1:8" ht="17.25">
      <c r="A65" s="38"/>
      <c r="B65" s="39"/>
      <c r="C65" s="39"/>
      <c r="D65" s="36"/>
      <c r="E65" s="36"/>
      <c r="F65" s="37"/>
      <c r="G65" s="36"/>
      <c r="H65" s="2"/>
    </row>
    <row r="66" spans="1:8" ht="1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43"/>
      <c r="B72" s="39"/>
      <c r="C72" s="39"/>
      <c r="D72" s="39"/>
      <c r="E72" s="37"/>
      <c r="F72" s="2"/>
      <c r="G72" s="2"/>
      <c r="H72" s="2"/>
    </row>
    <row r="73" spans="1:8" ht="17.25">
      <c r="A73" s="43"/>
      <c r="B73" s="39"/>
      <c r="C73" s="39"/>
      <c r="D73" s="39"/>
      <c r="E73" s="44"/>
      <c r="F73" s="2"/>
      <c r="G73" s="2"/>
      <c r="H73" s="2"/>
    </row>
    <row r="74" spans="1:8" ht="17.25">
      <c r="A74" s="43"/>
      <c r="B74" s="39"/>
      <c r="C74" s="39"/>
      <c r="D74" s="39"/>
      <c r="E74" s="45"/>
      <c r="F74" s="2"/>
      <c r="G74" s="2"/>
      <c r="H74" s="2"/>
    </row>
    <row r="75" spans="1:8" ht="17.25">
      <c r="A75" s="43"/>
      <c r="B75" s="39"/>
      <c r="C75" s="39"/>
      <c r="D75" s="39"/>
      <c r="E75" s="46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37"/>
      <c r="F77" s="2"/>
      <c r="G77" s="2"/>
      <c r="H77" s="2"/>
    </row>
    <row r="78" spans="1:8" ht="17.25">
      <c r="A78" s="43"/>
      <c r="B78" s="39"/>
      <c r="C78" s="39"/>
      <c r="D78" s="39"/>
      <c r="E78" s="44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5"/>
      <c r="F81" s="2"/>
      <c r="G81" s="2"/>
      <c r="H81" s="2"/>
    </row>
    <row r="82" spans="1:8" ht="17.25">
      <c r="A82" s="43"/>
      <c r="B82" s="39"/>
      <c r="C82" s="39"/>
      <c r="D82" s="39"/>
      <c r="E82" s="47"/>
      <c r="F82" s="2"/>
      <c r="G82" s="2"/>
      <c r="H82" s="2"/>
    </row>
    <row r="83" spans="1:8" ht="17.25">
      <c r="A83" s="43"/>
      <c r="B83" s="39"/>
      <c r="C83" s="39"/>
      <c r="D83" s="39"/>
      <c r="E83" s="39"/>
      <c r="F83" s="2"/>
      <c r="G83" s="2"/>
      <c r="H83" s="2"/>
    </row>
    <row r="84" spans="1:8" ht="1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AUGUST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74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6" t="s">
        <v>128</v>
      </c>
      <c r="B9" s="13"/>
      <c r="C9" s="14"/>
      <c r="D9" s="86"/>
      <c r="E9" s="112"/>
      <c r="F9" s="87"/>
      <c r="G9" s="88"/>
      <c r="H9" s="15"/>
    </row>
    <row r="10" spans="1:8" ht="15">
      <c r="A10" s="106" t="s">
        <v>11</v>
      </c>
      <c r="B10" s="13"/>
      <c r="C10" s="14"/>
      <c r="D10" s="86"/>
      <c r="E10" s="112"/>
      <c r="F10" s="87"/>
      <c r="G10" s="88"/>
      <c r="H10" s="15"/>
    </row>
    <row r="11" spans="1:8" ht="15">
      <c r="A11" s="106" t="s">
        <v>112</v>
      </c>
      <c r="B11" s="13"/>
      <c r="C11" s="14"/>
      <c r="D11" s="86">
        <v>6</v>
      </c>
      <c r="E11" s="112">
        <v>1654499</v>
      </c>
      <c r="F11" s="87">
        <v>383108.5</v>
      </c>
      <c r="G11" s="88">
        <f>F11/E11</f>
        <v>0.23155559477521595</v>
      </c>
      <c r="H11" s="15"/>
    </row>
    <row r="12" spans="1:8" ht="15">
      <c r="A12" s="106" t="s">
        <v>69</v>
      </c>
      <c r="B12" s="13"/>
      <c r="C12" s="14"/>
      <c r="D12" s="86"/>
      <c r="E12" s="112"/>
      <c r="F12" s="87"/>
      <c r="G12" s="88"/>
      <c r="H12" s="15"/>
    </row>
    <row r="13" spans="1:8" ht="15">
      <c r="A13" s="106" t="s">
        <v>70</v>
      </c>
      <c r="B13" s="13"/>
      <c r="C13" s="14"/>
      <c r="D13" s="86">
        <v>1</v>
      </c>
      <c r="E13" s="112">
        <v>112994</v>
      </c>
      <c r="F13" s="87">
        <v>38869</v>
      </c>
      <c r="G13" s="88">
        <f>F13/E13</f>
        <v>0.34399171637432074</v>
      </c>
      <c r="H13" s="15"/>
    </row>
    <row r="14" spans="1:8" ht="15">
      <c r="A14" s="106" t="s">
        <v>127</v>
      </c>
      <c r="B14" s="13"/>
      <c r="C14" s="14"/>
      <c r="D14" s="86"/>
      <c r="E14" s="112"/>
      <c r="F14" s="87"/>
      <c r="G14" s="88"/>
      <c r="H14" s="15"/>
    </row>
    <row r="15" spans="1:8" ht="15">
      <c r="A15" s="106" t="s">
        <v>25</v>
      </c>
      <c r="B15" s="13"/>
      <c r="C15" s="14"/>
      <c r="D15" s="86">
        <v>2</v>
      </c>
      <c r="E15" s="112">
        <v>309511</v>
      </c>
      <c r="F15" s="87">
        <v>103157</v>
      </c>
      <c r="G15" s="88">
        <f aca="true" t="shared" si="0" ref="G15:G22">F15/E15</f>
        <v>0.33329025462746076</v>
      </c>
      <c r="H15" s="15"/>
    </row>
    <row r="16" spans="1:8" ht="15">
      <c r="A16" s="106" t="s">
        <v>123</v>
      </c>
      <c r="B16" s="13"/>
      <c r="C16" s="14"/>
      <c r="D16" s="86">
        <v>1</v>
      </c>
      <c r="E16" s="112">
        <v>125457</v>
      </c>
      <c r="F16" s="87">
        <v>44918</v>
      </c>
      <c r="G16" s="88">
        <f t="shared" si="0"/>
        <v>0.3580350239524299</v>
      </c>
      <c r="H16" s="15"/>
    </row>
    <row r="17" spans="1:8" ht="15">
      <c r="A17" s="106" t="s">
        <v>16</v>
      </c>
      <c r="B17" s="13"/>
      <c r="C17" s="14"/>
      <c r="D17" s="86"/>
      <c r="E17" s="112"/>
      <c r="F17" s="87"/>
      <c r="G17" s="88"/>
      <c r="H17" s="15"/>
    </row>
    <row r="18" spans="1:8" ht="15">
      <c r="A18" s="106" t="s">
        <v>14</v>
      </c>
      <c r="B18" s="13"/>
      <c r="C18" s="14"/>
      <c r="D18" s="86">
        <v>2</v>
      </c>
      <c r="E18" s="112">
        <v>719941</v>
      </c>
      <c r="F18" s="87">
        <v>52365.5</v>
      </c>
      <c r="G18" s="88">
        <f t="shared" si="0"/>
        <v>0.07273582140758757</v>
      </c>
      <c r="H18" s="15"/>
    </row>
    <row r="19" spans="1:8" ht="15">
      <c r="A19" s="106" t="s">
        <v>15</v>
      </c>
      <c r="B19" s="13"/>
      <c r="C19" s="14"/>
      <c r="D19" s="86">
        <v>3</v>
      </c>
      <c r="E19" s="112">
        <v>1219762</v>
      </c>
      <c r="F19" s="87">
        <v>331544</v>
      </c>
      <c r="G19" s="88">
        <f t="shared" si="0"/>
        <v>0.2718104023571812</v>
      </c>
      <c r="H19" s="15"/>
    </row>
    <row r="20" spans="1:8" ht="15">
      <c r="A20" s="106" t="s">
        <v>113</v>
      </c>
      <c r="B20" s="13"/>
      <c r="C20" s="14"/>
      <c r="D20" s="86">
        <v>24</v>
      </c>
      <c r="E20" s="112">
        <v>1846155</v>
      </c>
      <c r="F20" s="87">
        <v>363341</v>
      </c>
      <c r="G20" s="88">
        <f t="shared" si="0"/>
        <v>0.1968095853273425</v>
      </c>
      <c r="H20" s="15"/>
    </row>
    <row r="21" spans="1:8" ht="15">
      <c r="A21" s="106" t="s">
        <v>142</v>
      </c>
      <c r="B21" s="13"/>
      <c r="C21" s="14"/>
      <c r="D21" s="86">
        <v>1</v>
      </c>
      <c r="E21" s="112">
        <v>237673</v>
      </c>
      <c r="F21" s="87">
        <v>79171</v>
      </c>
      <c r="G21" s="88">
        <f t="shared" si="0"/>
        <v>0.33310893538601355</v>
      </c>
      <c r="H21" s="15"/>
    </row>
    <row r="22" spans="1:8" ht="15">
      <c r="A22" s="106" t="s">
        <v>146</v>
      </c>
      <c r="B22" s="13"/>
      <c r="C22" s="14"/>
      <c r="D22" s="86">
        <v>4</v>
      </c>
      <c r="E22" s="112">
        <v>865158</v>
      </c>
      <c r="F22" s="87">
        <v>268535</v>
      </c>
      <c r="G22" s="88">
        <f t="shared" si="0"/>
        <v>0.3103883914845612</v>
      </c>
      <c r="H22" s="15"/>
    </row>
    <row r="23" spans="1:8" ht="15">
      <c r="A23" s="106" t="s">
        <v>133</v>
      </c>
      <c r="B23" s="13"/>
      <c r="C23" s="14"/>
      <c r="D23" s="86"/>
      <c r="E23" s="112"/>
      <c r="F23" s="87"/>
      <c r="G23" s="88"/>
      <c r="H23" s="15"/>
    </row>
    <row r="24" spans="1:8" ht="15">
      <c r="A24" s="106" t="s">
        <v>10</v>
      </c>
      <c r="B24" s="13"/>
      <c r="C24" s="14"/>
      <c r="D24" s="86"/>
      <c r="E24" s="112"/>
      <c r="F24" s="87"/>
      <c r="G24" s="88"/>
      <c r="H24" s="15"/>
    </row>
    <row r="25" spans="1:8" ht="15">
      <c r="A25" s="107" t="s">
        <v>20</v>
      </c>
      <c r="B25" s="13"/>
      <c r="C25" s="14"/>
      <c r="D25" s="86">
        <v>4</v>
      </c>
      <c r="E25" s="112">
        <v>654945</v>
      </c>
      <c r="F25" s="87">
        <v>137112</v>
      </c>
      <c r="G25" s="88">
        <f>F25/E25</f>
        <v>0.2093488766232279</v>
      </c>
      <c r="H25" s="15"/>
    </row>
    <row r="26" spans="1:8" ht="15">
      <c r="A26" s="107" t="s">
        <v>21</v>
      </c>
      <c r="B26" s="13"/>
      <c r="C26" s="14"/>
      <c r="D26" s="86">
        <v>13</v>
      </c>
      <c r="E26" s="112">
        <v>107153</v>
      </c>
      <c r="F26" s="87">
        <v>107153</v>
      </c>
      <c r="G26" s="88">
        <f>F26/E26</f>
        <v>1</v>
      </c>
      <c r="H26" s="15"/>
    </row>
    <row r="27" spans="1:8" ht="15">
      <c r="A27" s="83" t="s">
        <v>22</v>
      </c>
      <c r="B27" s="13"/>
      <c r="C27" s="14"/>
      <c r="D27" s="86"/>
      <c r="E27" s="112"/>
      <c r="F27" s="87"/>
      <c r="G27" s="88"/>
      <c r="H27" s="15"/>
    </row>
    <row r="28" spans="1:8" ht="15">
      <c r="A28" s="83" t="s">
        <v>23</v>
      </c>
      <c r="B28" s="13"/>
      <c r="C28" s="14"/>
      <c r="D28" s="86"/>
      <c r="E28" s="112">
        <v>24562</v>
      </c>
      <c r="F28" s="87">
        <v>-24438</v>
      </c>
      <c r="G28" s="88">
        <f aca="true" t="shared" si="1" ref="G28:G34">F28/E28</f>
        <v>-0.9949515511766143</v>
      </c>
      <c r="H28" s="15"/>
    </row>
    <row r="29" spans="1:8" ht="15">
      <c r="A29" s="83" t="s">
        <v>80</v>
      </c>
      <c r="B29" s="13"/>
      <c r="C29" s="14"/>
      <c r="D29" s="86">
        <v>1</v>
      </c>
      <c r="E29" s="112">
        <v>55854</v>
      </c>
      <c r="F29" s="87">
        <v>27177</v>
      </c>
      <c r="G29" s="88">
        <f t="shared" si="1"/>
        <v>0.4865721344935009</v>
      </c>
      <c r="H29" s="15"/>
    </row>
    <row r="30" spans="1:8" ht="15">
      <c r="A30" s="83" t="s">
        <v>73</v>
      </c>
      <c r="B30" s="13"/>
      <c r="C30" s="14"/>
      <c r="D30" s="86">
        <v>1</v>
      </c>
      <c r="E30" s="112">
        <v>147191</v>
      </c>
      <c r="F30" s="87">
        <v>41557</v>
      </c>
      <c r="G30" s="88">
        <f t="shared" si="1"/>
        <v>0.28233383834609455</v>
      </c>
      <c r="H30" s="15"/>
    </row>
    <row r="31" spans="1:8" ht="15">
      <c r="A31" s="83" t="s">
        <v>121</v>
      </c>
      <c r="B31" s="13"/>
      <c r="C31" s="14"/>
      <c r="D31" s="86"/>
      <c r="E31" s="112"/>
      <c r="F31" s="87"/>
      <c r="G31" s="88"/>
      <c r="H31" s="15"/>
    </row>
    <row r="32" spans="1:8" ht="15">
      <c r="A32" s="83" t="s">
        <v>57</v>
      </c>
      <c r="B32" s="13"/>
      <c r="C32" s="14"/>
      <c r="D32" s="86">
        <v>1</v>
      </c>
      <c r="E32" s="112">
        <v>148814</v>
      </c>
      <c r="F32" s="87">
        <v>51449</v>
      </c>
      <c r="G32" s="88">
        <f t="shared" si="1"/>
        <v>0.3457268805354335</v>
      </c>
      <c r="H32" s="15"/>
    </row>
    <row r="33" spans="1:8" ht="15">
      <c r="A33" s="83" t="s">
        <v>109</v>
      </c>
      <c r="B33" s="13"/>
      <c r="C33" s="14"/>
      <c r="D33" s="86">
        <v>1</v>
      </c>
      <c r="E33" s="112">
        <v>138335</v>
      </c>
      <c r="F33" s="87">
        <v>35157</v>
      </c>
      <c r="G33" s="88">
        <f t="shared" si="1"/>
        <v>0.25414392597679547</v>
      </c>
      <c r="H33" s="15"/>
    </row>
    <row r="34" spans="1:8" ht="15">
      <c r="A34" s="83" t="s">
        <v>114</v>
      </c>
      <c r="B34" s="13"/>
      <c r="C34" s="14"/>
      <c r="D34" s="86">
        <v>11</v>
      </c>
      <c r="E34" s="112">
        <v>4302049</v>
      </c>
      <c r="F34" s="87">
        <v>673061</v>
      </c>
      <c r="G34" s="88">
        <f t="shared" si="1"/>
        <v>0.15645126310741694</v>
      </c>
      <c r="H34" s="15"/>
    </row>
    <row r="35" spans="1:8" ht="15">
      <c r="A35" s="16" t="s">
        <v>28</v>
      </c>
      <c r="B35" s="13"/>
      <c r="C35" s="14"/>
      <c r="D35" s="90"/>
      <c r="E35" s="112">
        <v>87025</v>
      </c>
      <c r="F35" s="87">
        <v>13634</v>
      </c>
      <c r="G35" s="92"/>
      <c r="H35" s="15"/>
    </row>
    <row r="36" spans="1:8" ht="15">
      <c r="A36" s="16" t="s">
        <v>47</v>
      </c>
      <c r="B36" s="13"/>
      <c r="C36" s="14"/>
      <c r="D36" s="90"/>
      <c r="E36" s="112"/>
      <c r="F36" s="87"/>
      <c r="G36" s="92"/>
      <c r="H36" s="15"/>
    </row>
    <row r="37" spans="1:8" ht="15">
      <c r="A37" s="16" t="s">
        <v>30</v>
      </c>
      <c r="B37" s="13"/>
      <c r="C37" s="14"/>
      <c r="D37" s="90"/>
      <c r="E37" s="112"/>
      <c r="F37" s="87"/>
      <c r="G37" s="92"/>
      <c r="H37" s="15"/>
    </row>
    <row r="38" spans="1:8" ht="15">
      <c r="A38" s="17"/>
      <c r="B38" s="18"/>
      <c r="C38" s="14"/>
      <c r="D38" s="90"/>
      <c r="E38" s="93"/>
      <c r="F38" s="93"/>
      <c r="G38" s="92"/>
      <c r="H38" s="15"/>
    </row>
    <row r="39" spans="1:8" ht="15">
      <c r="A39" s="19" t="s">
        <v>31</v>
      </c>
      <c r="B39" s="20"/>
      <c r="C39" s="21"/>
      <c r="D39" s="94">
        <f>SUM(D9:D38)</f>
        <v>76</v>
      </c>
      <c r="E39" s="95">
        <f>SUM(E9:E38)</f>
        <v>12757078</v>
      </c>
      <c r="F39" s="95">
        <f>SUM(F9:F38)</f>
        <v>2726871</v>
      </c>
      <c r="G39" s="96">
        <f>F39/E39</f>
        <v>0.21375357272253098</v>
      </c>
      <c r="H39" s="15"/>
    </row>
    <row r="40" spans="1:8" ht="15">
      <c r="A40" s="22"/>
      <c r="B40" s="22"/>
      <c r="C40" s="22"/>
      <c r="D40" s="97"/>
      <c r="E40" s="98"/>
      <c r="F40" s="99"/>
      <c r="G40" s="99"/>
      <c r="H40" s="2"/>
    </row>
    <row r="41" spans="1:8" ht="17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">
      <c r="A44" s="27" t="s">
        <v>36</v>
      </c>
      <c r="B44" s="28"/>
      <c r="C44" s="14"/>
      <c r="D44" s="86">
        <v>156</v>
      </c>
      <c r="E44" s="87">
        <v>15974055.05</v>
      </c>
      <c r="F44" s="87">
        <v>769798.97</v>
      </c>
      <c r="G44" s="88">
        <f>1-(+F44/E44)</f>
        <v>0.9518094204890073</v>
      </c>
      <c r="H44" s="15"/>
    </row>
    <row r="45" spans="1:8" ht="15">
      <c r="A45" s="27" t="s">
        <v>37</v>
      </c>
      <c r="B45" s="28"/>
      <c r="C45" s="14"/>
      <c r="D45" s="86">
        <v>5</v>
      </c>
      <c r="E45" s="87">
        <v>2405983.28</v>
      </c>
      <c r="F45" s="87">
        <v>265990.08</v>
      </c>
      <c r="G45" s="88">
        <f aca="true" t="shared" si="2" ref="G45:G53">1-(+F45/E45)</f>
        <v>0.889446413775577</v>
      </c>
      <c r="H45" s="15"/>
    </row>
    <row r="46" spans="1:8" ht="15">
      <c r="A46" s="27" t="s">
        <v>38</v>
      </c>
      <c r="B46" s="28"/>
      <c r="C46" s="14"/>
      <c r="D46" s="86">
        <v>266</v>
      </c>
      <c r="E46" s="87">
        <v>9919265.25</v>
      </c>
      <c r="F46" s="87">
        <v>626489.06</v>
      </c>
      <c r="G46" s="88">
        <f t="shared" si="2"/>
        <v>0.9368411828688622</v>
      </c>
      <c r="H46" s="15"/>
    </row>
    <row r="47" spans="1:8" ht="15">
      <c r="A47" s="27" t="s">
        <v>39</v>
      </c>
      <c r="B47" s="28"/>
      <c r="C47" s="14"/>
      <c r="D47" s="86">
        <v>36</v>
      </c>
      <c r="E47" s="87">
        <v>3043035.18</v>
      </c>
      <c r="F47" s="87">
        <v>222411.19</v>
      </c>
      <c r="G47" s="88">
        <f t="shared" si="2"/>
        <v>0.9269113970611408</v>
      </c>
      <c r="H47" s="15"/>
    </row>
    <row r="48" spans="1:8" ht="15">
      <c r="A48" s="27" t="s">
        <v>40</v>
      </c>
      <c r="B48" s="28"/>
      <c r="C48" s="14"/>
      <c r="D48" s="86">
        <v>99</v>
      </c>
      <c r="E48" s="87">
        <v>14353680.66</v>
      </c>
      <c r="F48" s="87">
        <v>839869.2</v>
      </c>
      <c r="G48" s="88">
        <f t="shared" si="2"/>
        <v>0.9414875375944166</v>
      </c>
      <c r="H48" s="15"/>
    </row>
    <row r="49" spans="1:8" ht="1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">
      <c r="A50" s="27" t="s">
        <v>42</v>
      </c>
      <c r="B50" s="28"/>
      <c r="C50" s="14"/>
      <c r="D50" s="86">
        <v>18</v>
      </c>
      <c r="E50" s="87">
        <v>2617385</v>
      </c>
      <c r="F50" s="87">
        <v>218441</v>
      </c>
      <c r="G50" s="88">
        <f t="shared" si="2"/>
        <v>0.9165422740636169</v>
      </c>
      <c r="H50" s="15"/>
    </row>
    <row r="51" spans="1:8" ht="15">
      <c r="A51" s="27" t="s">
        <v>43</v>
      </c>
      <c r="B51" s="28"/>
      <c r="C51" s="14"/>
      <c r="D51" s="86">
        <v>3</v>
      </c>
      <c r="E51" s="87">
        <v>330520</v>
      </c>
      <c r="F51" s="87">
        <v>54190</v>
      </c>
      <c r="G51" s="88">
        <f t="shared" si="2"/>
        <v>0.8360462301827424</v>
      </c>
      <c r="H51" s="15"/>
    </row>
    <row r="52" spans="1:8" ht="15">
      <c r="A52" s="27" t="s">
        <v>44</v>
      </c>
      <c r="B52" s="28"/>
      <c r="C52" s="14"/>
      <c r="D52" s="86">
        <v>3</v>
      </c>
      <c r="E52" s="87">
        <v>266375</v>
      </c>
      <c r="F52" s="87">
        <v>29375</v>
      </c>
      <c r="G52" s="88">
        <f t="shared" si="2"/>
        <v>0.8897231346785547</v>
      </c>
      <c r="H52" s="15"/>
    </row>
    <row r="53" spans="1:8" ht="15">
      <c r="A53" s="29" t="s">
        <v>64</v>
      </c>
      <c r="B53" s="30"/>
      <c r="C53" s="14"/>
      <c r="D53" s="86">
        <v>2</v>
      </c>
      <c r="E53" s="87">
        <v>190600</v>
      </c>
      <c r="F53" s="87">
        <v>53700</v>
      </c>
      <c r="G53" s="88">
        <f t="shared" si="2"/>
        <v>0.7182581322140609</v>
      </c>
      <c r="H53" s="15"/>
    </row>
    <row r="54" spans="1:8" ht="15">
      <c r="A54" s="27" t="s">
        <v>65</v>
      </c>
      <c r="B54" s="30"/>
      <c r="C54" s="14"/>
      <c r="D54" s="86">
        <v>1418</v>
      </c>
      <c r="E54" s="87">
        <v>95477158.7</v>
      </c>
      <c r="F54" s="87">
        <v>10712371.68</v>
      </c>
      <c r="G54" s="88">
        <f>1-(+F54/E54)</f>
        <v>0.8878017336726632</v>
      </c>
      <c r="H54" s="15"/>
    </row>
    <row r="55" spans="1:8" ht="15">
      <c r="A55" s="27" t="s">
        <v>66</v>
      </c>
      <c r="B55" s="30"/>
      <c r="C55" s="14"/>
      <c r="D55" s="86">
        <v>22</v>
      </c>
      <c r="E55" s="87">
        <v>723865.12</v>
      </c>
      <c r="F55" s="87">
        <v>78025.1</v>
      </c>
      <c r="G55" s="88">
        <f>1-(+F55/E55)</f>
        <v>0.8922104438462237</v>
      </c>
      <c r="H55" s="15"/>
    </row>
    <row r="56" spans="1:8" ht="15">
      <c r="A56" s="85" t="s">
        <v>145</v>
      </c>
      <c r="B56" s="30"/>
      <c r="C56" s="14"/>
      <c r="D56" s="86"/>
      <c r="E56" s="87"/>
      <c r="F56" s="87"/>
      <c r="G56" s="88"/>
      <c r="H56" s="15"/>
    </row>
    <row r="57" spans="1:8" ht="15">
      <c r="A57" s="16" t="s">
        <v>45</v>
      </c>
      <c r="B57" s="30"/>
      <c r="C57" s="14"/>
      <c r="D57" s="90"/>
      <c r="E57" s="109"/>
      <c r="F57" s="87"/>
      <c r="G57" s="92"/>
      <c r="H57" s="15"/>
    </row>
    <row r="58" spans="1:8" ht="15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ht="15">
      <c r="A59" s="16" t="s">
        <v>47</v>
      </c>
      <c r="B59" s="28"/>
      <c r="C59" s="14"/>
      <c r="D59" s="90"/>
      <c r="E59" s="108"/>
      <c r="F59" s="87"/>
      <c r="G59" s="92"/>
      <c r="H59" s="15"/>
    </row>
    <row r="60" spans="1:8" ht="15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">
      <c r="A61" s="32"/>
      <c r="B61" s="18"/>
      <c r="C61" s="14"/>
      <c r="D61" s="90"/>
      <c r="E61" s="110"/>
      <c r="F61" s="93"/>
      <c r="G61" s="92"/>
      <c r="H61" s="15"/>
    </row>
    <row r="62" spans="1:8" ht="15">
      <c r="A62" s="20" t="s">
        <v>48</v>
      </c>
      <c r="B62" s="20"/>
      <c r="C62" s="21"/>
      <c r="D62" s="94">
        <f>SUM(D44:D58)</f>
        <v>2028</v>
      </c>
      <c r="E62" s="95">
        <f>SUM(E44:E61)</f>
        <v>145301923.24</v>
      </c>
      <c r="F62" s="95">
        <f>SUM(F44:F61)</f>
        <v>13870661.28</v>
      </c>
      <c r="G62" s="96">
        <f>1-(F62/E62)</f>
        <v>0.9045390386396375</v>
      </c>
      <c r="H62" s="15"/>
    </row>
    <row r="63" spans="1:8" ht="15">
      <c r="A63" s="33"/>
      <c r="B63" s="33"/>
      <c r="C63" s="50"/>
      <c r="D63" s="111"/>
      <c r="E63" s="105"/>
      <c r="F63" s="34"/>
      <c r="G63" s="34"/>
      <c r="H63" s="2"/>
    </row>
    <row r="64" spans="1:8" ht="17.25">
      <c r="A64" s="35" t="s">
        <v>49</v>
      </c>
      <c r="B64" s="36"/>
      <c r="C64" s="39"/>
      <c r="D64" s="51"/>
      <c r="E64" s="36"/>
      <c r="F64" s="37">
        <f>F62+F39</f>
        <v>16597532.28</v>
      </c>
      <c r="G64" s="36"/>
      <c r="H64" s="2"/>
    </row>
    <row r="65" spans="1:8" ht="17.25">
      <c r="A65" s="38"/>
      <c r="B65" s="39"/>
      <c r="C65" s="39"/>
      <c r="D65" s="51"/>
      <c r="E65" s="36"/>
      <c r="F65" s="37"/>
      <c r="G65" s="36"/>
      <c r="H65" s="2"/>
    </row>
    <row r="66" spans="1:8" ht="17.25">
      <c r="A66" s="38"/>
      <c r="B66" s="39"/>
      <c r="C66" s="39"/>
      <c r="D66" s="51"/>
      <c r="E66" s="36"/>
      <c r="F66" s="37"/>
      <c r="G66" s="36"/>
      <c r="H66" s="2"/>
    </row>
    <row r="67" spans="1:8" ht="15">
      <c r="A67" s="4" t="s">
        <v>50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51</v>
      </c>
      <c r="B68" s="40"/>
      <c r="C68" s="40"/>
      <c r="D68" s="40"/>
      <c r="E68" s="40"/>
      <c r="F68" s="41"/>
      <c r="G68" s="40"/>
      <c r="H68" s="2"/>
    </row>
    <row r="69" spans="1:8" ht="15">
      <c r="A69" s="4" t="s">
        <v>52</v>
      </c>
      <c r="B69" s="40"/>
      <c r="C69" s="40"/>
      <c r="D69" s="40"/>
      <c r="E69" s="40"/>
      <c r="F69" s="41"/>
      <c r="G69" s="40"/>
      <c r="H69" s="2"/>
    </row>
    <row r="70" spans="1:8" ht="15">
      <c r="A70" s="4"/>
      <c r="B70" s="40"/>
      <c r="C70" s="40"/>
      <c r="D70" s="40"/>
      <c r="E70" s="40"/>
      <c r="F70" s="41"/>
      <c r="G70" s="40"/>
      <c r="H70" s="2"/>
    </row>
    <row r="71" spans="1:8" ht="17.25">
      <c r="A71" s="42" t="s">
        <v>53</v>
      </c>
      <c r="B71" s="39"/>
      <c r="C71" s="39"/>
      <c r="D71" s="39"/>
      <c r="E71" s="39"/>
      <c r="F71" s="37"/>
      <c r="G71" s="39"/>
      <c r="H71" s="2"/>
    </row>
    <row r="72" spans="1:8" ht="17.25">
      <c r="A72" s="43"/>
      <c r="B72" s="39"/>
      <c r="C72" s="39"/>
      <c r="D72" s="39"/>
      <c r="E72" s="37"/>
      <c r="F72" s="2"/>
      <c r="G72" s="2"/>
      <c r="H72" s="2"/>
    </row>
    <row r="73" spans="1:8" ht="17.25">
      <c r="A73" s="43"/>
      <c r="B73" s="39"/>
      <c r="C73" s="39"/>
      <c r="D73" s="39"/>
      <c r="E73" s="44"/>
      <c r="F73" s="2"/>
      <c r="G73" s="2"/>
      <c r="H73" s="2"/>
    </row>
    <row r="74" spans="1:8" ht="17.25">
      <c r="A74" s="43"/>
      <c r="B74" s="39"/>
      <c r="C74" s="39"/>
      <c r="D74" s="39"/>
      <c r="E74" s="45"/>
      <c r="F74" s="2"/>
      <c r="G74" s="2"/>
      <c r="H74" s="2"/>
    </row>
    <row r="75" spans="1:8" ht="17.25">
      <c r="A75" s="43"/>
      <c r="B75" s="39"/>
      <c r="C75" s="39"/>
      <c r="D75" s="39"/>
      <c r="E75" s="46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37"/>
      <c r="F77" s="2"/>
      <c r="G77" s="2"/>
      <c r="H77" s="2"/>
    </row>
    <row r="78" spans="1:8" ht="17.25">
      <c r="A78" s="43"/>
      <c r="B78" s="39"/>
      <c r="C78" s="39"/>
      <c r="D78" s="39"/>
      <c r="E78" s="44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5"/>
      <c r="F81" s="2"/>
      <c r="G81" s="2"/>
      <c r="H81" s="2"/>
    </row>
    <row r="82" spans="1:8" ht="17.25">
      <c r="A82" s="43"/>
      <c r="B82" s="39"/>
      <c r="C82" s="39"/>
      <c r="D82" s="39"/>
      <c r="E82" s="47"/>
      <c r="F82" s="2"/>
      <c r="G82" s="2"/>
      <c r="H82" s="2"/>
    </row>
    <row r="83" spans="1:8" ht="17.25">
      <c r="A83" s="43"/>
      <c r="B83" s="39"/>
      <c r="C83" s="39"/>
      <c r="D83" s="39"/>
      <c r="E83" s="39"/>
      <c r="F83" s="2"/>
      <c r="G83" s="2"/>
      <c r="H83" s="2"/>
    </row>
    <row r="84" spans="1:8" ht="1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AUGUST 2019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06" t="s">
        <v>10</v>
      </c>
      <c r="B9" s="13"/>
      <c r="C9" s="14"/>
      <c r="D9" s="86">
        <v>4</v>
      </c>
      <c r="E9" s="87">
        <v>251898</v>
      </c>
      <c r="F9" s="87">
        <v>22025.5</v>
      </c>
      <c r="G9" s="88">
        <f>F9/E9</f>
        <v>0.08743816941778021</v>
      </c>
      <c r="H9" s="15"/>
    </row>
    <row r="10" spans="1:8" ht="15.75" customHeight="1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customHeight="1">
      <c r="A11" s="106" t="s">
        <v>76</v>
      </c>
      <c r="B11" s="13"/>
      <c r="C11" s="14"/>
      <c r="D11" s="86"/>
      <c r="E11" s="87"/>
      <c r="F11" s="87"/>
      <c r="G11" s="88"/>
      <c r="H11" s="15"/>
    </row>
    <row r="12" spans="1:8" ht="15.75" customHeight="1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customHeight="1">
      <c r="A13" s="106" t="s">
        <v>129</v>
      </c>
      <c r="B13" s="13"/>
      <c r="C13" s="14"/>
      <c r="D13" s="86"/>
      <c r="E13" s="87"/>
      <c r="F13" s="87"/>
      <c r="G13" s="88"/>
      <c r="H13" s="15"/>
    </row>
    <row r="14" spans="1:8" ht="15.75" customHeight="1">
      <c r="A14" s="106" t="s">
        <v>108</v>
      </c>
      <c r="B14" s="13"/>
      <c r="C14" s="14"/>
      <c r="D14" s="86">
        <v>1</v>
      </c>
      <c r="E14" s="87">
        <v>23290</v>
      </c>
      <c r="F14" s="87">
        <v>-586.5</v>
      </c>
      <c r="G14" s="88">
        <f>F14/E14</f>
        <v>-0.025182481751824817</v>
      </c>
      <c r="H14" s="15"/>
    </row>
    <row r="15" spans="1:8" ht="15.75" customHeight="1">
      <c r="A15" s="106" t="s">
        <v>61</v>
      </c>
      <c r="B15" s="13"/>
      <c r="C15" s="14"/>
      <c r="D15" s="86">
        <v>1</v>
      </c>
      <c r="E15" s="87">
        <v>80285</v>
      </c>
      <c r="F15" s="87">
        <v>10513.5</v>
      </c>
      <c r="G15" s="88">
        <f>F15/E15</f>
        <v>0.13095223267110917</v>
      </c>
      <c r="H15" s="15"/>
    </row>
    <row r="16" spans="1:8" ht="15.75" customHeight="1">
      <c r="A16" s="106" t="s">
        <v>77</v>
      </c>
      <c r="B16" s="13"/>
      <c r="C16" s="14"/>
      <c r="D16" s="86"/>
      <c r="E16" s="87"/>
      <c r="F16" s="87"/>
      <c r="G16" s="88"/>
      <c r="H16" s="15"/>
    </row>
    <row r="17" spans="1:8" ht="15.75" customHeight="1">
      <c r="A17" s="106" t="s">
        <v>25</v>
      </c>
      <c r="B17" s="13"/>
      <c r="C17" s="14"/>
      <c r="D17" s="86">
        <v>1</v>
      </c>
      <c r="E17" s="87">
        <v>14945</v>
      </c>
      <c r="F17" s="87">
        <v>6946.5</v>
      </c>
      <c r="G17" s="88">
        <f>F17/E17</f>
        <v>0.4648042823686852</v>
      </c>
      <c r="H17" s="15"/>
    </row>
    <row r="18" spans="1:8" ht="15.75" customHeight="1">
      <c r="A18" s="106" t="s">
        <v>14</v>
      </c>
      <c r="B18" s="13"/>
      <c r="C18" s="14"/>
      <c r="D18" s="86">
        <v>2</v>
      </c>
      <c r="E18" s="87">
        <v>200967</v>
      </c>
      <c r="F18" s="87">
        <v>69447.5</v>
      </c>
      <c r="G18" s="88">
        <f>F18/E18</f>
        <v>0.34556668507764954</v>
      </c>
      <c r="H18" s="15"/>
    </row>
    <row r="19" spans="1:8" ht="15.75" customHeight="1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customHeight="1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customHeight="1">
      <c r="A21" s="106" t="s">
        <v>78</v>
      </c>
      <c r="B21" s="13"/>
      <c r="C21" s="14"/>
      <c r="D21" s="86"/>
      <c r="E21" s="87"/>
      <c r="F21" s="87"/>
      <c r="G21" s="88"/>
      <c r="H21" s="15"/>
    </row>
    <row r="22" spans="1:8" ht="15.75" customHeight="1">
      <c r="A22" s="106" t="s">
        <v>147</v>
      </c>
      <c r="B22" s="13"/>
      <c r="C22" s="14"/>
      <c r="D22" s="86"/>
      <c r="E22" s="87"/>
      <c r="F22" s="87"/>
      <c r="G22" s="88"/>
      <c r="H22" s="15"/>
    </row>
    <row r="23" spans="1:8" ht="15.75" customHeight="1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customHeight="1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customHeight="1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customHeight="1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customHeight="1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customHeight="1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customHeight="1">
      <c r="A29" s="83" t="s">
        <v>24</v>
      </c>
      <c r="B29" s="13"/>
      <c r="C29" s="14"/>
      <c r="D29" s="86"/>
      <c r="E29" s="87"/>
      <c r="F29" s="87"/>
      <c r="G29" s="88"/>
      <c r="H29" s="15"/>
    </row>
    <row r="30" spans="1:8" ht="15.75" customHeight="1">
      <c r="A30" s="83" t="s">
        <v>125</v>
      </c>
      <c r="B30" s="13"/>
      <c r="C30" s="14"/>
      <c r="D30" s="86"/>
      <c r="E30" s="87"/>
      <c r="F30" s="87"/>
      <c r="G30" s="88"/>
      <c r="H30" s="15"/>
    </row>
    <row r="31" spans="1:8" ht="15.75" customHeight="1">
      <c r="A31" s="83" t="s">
        <v>27</v>
      </c>
      <c r="B31" s="13"/>
      <c r="C31" s="14"/>
      <c r="D31" s="86">
        <v>1</v>
      </c>
      <c r="E31" s="87">
        <v>71360</v>
      </c>
      <c r="F31" s="87">
        <v>25909</v>
      </c>
      <c r="G31" s="88">
        <f>F31/E31</f>
        <v>0.36307455156950674</v>
      </c>
      <c r="H31" s="15"/>
    </row>
    <row r="32" spans="1:8" ht="15.75" customHeight="1">
      <c r="A32" s="83" t="s">
        <v>57</v>
      </c>
      <c r="B32" s="13"/>
      <c r="C32" s="14"/>
      <c r="D32" s="86"/>
      <c r="E32" s="87"/>
      <c r="F32" s="87"/>
      <c r="G32" s="88"/>
      <c r="H32" s="15"/>
    </row>
    <row r="33" spans="1:8" ht="15.75" customHeight="1">
      <c r="A33" s="83" t="s">
        <v>134</v>
      </c>
      <c r="B33" s="13"/>
      <c r="C33" s="14"/>
      <c r="D33" s="86"/>
      <c r="E33" s="87"/>
      <c r="F33" s="87"/>
      <c r="G33" s="88"/>
      <c r="H33" s="15"/>
    </row>
    <row r="34" spans="1:8" ht="15.75" customHeight="1">
      <c r="A34" s="83" t="s">
        <v>131</v>
      </c>
      <c r="B34" s="13"/>
      <c r="C34" s="14"/>
      <c r="D34" s="86"/>
      <c r="E34" s="87"/>
      <c r="F34" s="87"/>
      <c r="G34" s="88"/>
      <c r="H34" s="15"/>
    </row>
    <row r="35" spans="1:8" ht="15.75" customHeight="1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ht="15.75" customHeight="1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ht="15.75" customHeight="1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ht="15.75" customHeight="1">
      <c r="A38" s="17"/>
      <c r="B38" s="18"/>
      <c r="C38" s="14"/>
      <c r="D38" s="90"/>
      <c r="E38" s="93"/>
      <c r="F38" s="93"/>
      <c r="G38" s="92"/>
      <c r="H38" s="15"/>
    </row>
    <row r="39" spans="1:8" ht="15.75" customHeight="1">
      <c r="A39" s="19" t="s">
        <v>31</v>
      </c>
      <c r="B39" s="20"/>
      <c r="C39" s="21"/>
      <c r="D39" s="94">
        <f>SUM(D9:D38)</f>
        <v>10</v>
      </c>
      <c r="E39" s="95">
        <f>SUM(E9:E38)</f>
        <v>642745</v>
      </c>
      <c r="F39" s="95">
        <f>SUM(F9:F38)</f>
        <v>134255.5</v>
      </c>
      <c r="G39" s="96">
        <f>F39/E39</f>
        <v>0.20887832655252084</v>
      </c>
      <c r="H39" s="15"/>
    </row>
    <row r="40" spans="1:8" ht="15.75" customHeight="1">
      <c r="A40" s="22"/>
      <c r="B40" s="22"/>
      <c r="C40" s="22"/>
      <c r="D40" s="97"/>
      <c r="E40" s="98"/>
      <c r="F40" s="99"/>
      <c r="G40" s="99"/>
      <c r="H40" s="2"/>
    </row>
    <row r="41" spans="1:8" ht="15.75" customHeight="1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customHeight="1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customHeight="1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customHeight="1">
      <c r="A44" s="27" t="s">
        <v>36</v>
      </c>
      <c r="B44" s="28"/>
      <c r="C44" s="14"/>
      <c r="D44" s="86">
        <v>24</v>
      </c>
      <c r="E44" s="87">
        <v>1141902.75</v>
      </c>
      <c r="F44" s="87">
        <v>58086.15</v>
      </c>
      <c r="G44" s="88">
        <f>1-(+F44/E44)</f>
        <v>0.9491321393174681</v>
      </c>
      <c r="H44" s="15"/>
    </row>
    <row r="45" spans="1:8" ht="15.75" customHeight="1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customHeight="1">
      <c r="A46" s="27" t="s">
        <v>38</v>
      </c>
      <c r="B46" s="28"/>
      <c r="C46" s="14"/>
      <c r="D46" s="86">
        <v>38</v>
      </c>
      <c r="E46" s="87">
        <v>1437273.5</v>
      </c>
      <c r="F46" s="87">
        <v>139146.71</v>
      </c>
      <c r="G46" s="88">
        <f>1-(+F46/E46)</f>
        <v>0.9031870343396716</v>
      </c>
      <c r="H46" s="15"/>
    </row>
    <row r="47" spans="1:8" ht="15.75" customHeight="1">
      <c r="A47" s="27" t="s">
        <v>39</v>
      </c>
      <c r="B47" s="28"/>
      <c r="C47" s="14"/>
      <c r="D47" s="86">
        <v>12</v>
      </c>
      <c r="E47" s="87">
        <v>547905</v>
      </c>
      <c r="F47" s="87">
        <v>68177.5</v>
      </c>
      <c r="G47" s="88">
        <f>1-(+F47/E47)</f>
        <v>0.8755669322236519</v>
      </c>
      <c r="H47" s="15"/>
    </row>
    <row r="48" spans="1:8" ht="15.75" customHeight="1">
      <c r="A48" s="27" t="s">
        <v>40</v>
      </c>
      <c r="B48" s="28"/>
      <c r="C48" s="14"/>
      <c r="D48" s="86">
        <v>26</v>
      </c>
      <c r="E48" s="87">
        <v>1125918.83</v>
      </c>
      <c r="F48" s="87">
        <v>94771.4</v>
      </c>
      <c r="G48" s="88">
        <f>1-(+F48/E48)</f>
        <v>0.9158275024141838</v>
      </c>
      <c r="H48" s="15"/>
    </row>
    <row r="49" spans="1:8" ht="15.75" customHeight="1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customHeight="1">
      <c r="A50" s="27" t="s">
        <v>42</v>
      </c>
      <c r="B50" s="28"/>
      <c r="C50" s="14"/>
      <c r="D50" s="86">
        <v>11</v>
      </c>
      <c r="E50" s="87">
        <v>819089</v>
      </c>
      <c r="F50" s="87">
        <v>88871.5</v>
      </c>
      <c r="G50" s="88">
        <f>1-(+F50/E50)</f>
        <v>0.891499580631653</v>
      </c>
      <c r="H50" s="15"/>
    </row>
    <row r="51" spans="1:8" ht="15.75" customHeight="1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customHeight="1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customHeight="1">
      <c r="A53" s="27" t="s">
        <v>65</v>
      </c>
      <c r="B53" s="30"/>
      <c r="C53" s="14"/>
      <c r="D53" s="86">
        <v>327</v>
      </c>
      <c r="E53" s="87">
        <v>20873279.78</v>
      </c>
      <c r="F53" s="87">
        <v>2377186.86</v>
      </c>
      <c r="G53" s="88">
        <f>1-(+F53/E53)</f>
        <v>0.8861134002392028</v>
      </c>
      <c r="H53" s="15"/>
    </row>
    <row r="54" spans="1:8" ht="15.75" customHeight="1">
      <c r="A54" s="27" t="s">
        <v>66</v>
      </c>
      <c r="B54" s="30"/>
      <c r="C54" s="14"/>
      <c r="D54" s="86"/>
      <c r="E54" s="87"/>
      <c r="F54" s="87"/>
      <c r="G54" s="88"/>
      <c r="H54" s="15"/>
    </row>
    <row r="55" spans="1:8" ht="15.75" customHeight="1">
      <c r="A55" s="31" t="s">
        <v>45</v>
      </c>
      <c r="B55" s="30"/>
      <c r="C55" s="14"/>
      <c r="D55" s="90"/>
      <c r="E55" s="109"/>
      <c r="F55" s="87"/>
      <c r="G55" s="92"/>
      <c r="H55" s="15"/>
    </row>
    <row r="56" spans="1:8" ht="15.75" customHeight="1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ht="15.75" customHeight="1">
      <c r="A57" s="16" t="s">
        <v>29</v>
      </c>
      <c r="B57" s="28"/>
      <c r="C57" s="14"/>
      <c r="D57" s="90"/>
      <c r="E57" s="108"/>
      <c r="F57" s="87"/>
      <c r="G57" s="92"/>
      <c r="H57" s="15"/>
    </row>
    <row r="58" spans="1:8" ht="15.75" customHeight="1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customHeight="1">
      <c r="A59" s="32"/>
      <c r="B59" s="18"/>
      <c r="C59" s="14"/>
      <c r="D59" s="90"/>
      <c r="E59" s="93"/>
      <c r="F59" s="93"/>
      <c r="G59" s="92"/>
      <c r="H59" s="15"/>
    </row>
    <row r="60" spans="1:8" ht="15.75" customHeight="1">
      <c r="A60" s="20" t="s">
        <v>48</v>
      </c>
      <c r="B60" s="20"/>
      <c r="C60" s="21"/>
      <c r="D60" s="94">
        <f>SUM(D44:D56)</f>
        <v>438</v>
      </c>
      <c r="E60" s="95">
        <f>SUM(E44:E59)</f>
        <v>25945368.86</v>
      </c>
      <c r="F60" s="95">
        <f>SUM(F44:F59)</f>
        <v>2826240.12</v>
      </c>
      <c r="G60" s="96">
        <f>1-(F60/E60)</f>
        <v>0.8910695725603186</v>
      </c>
      <c r="H60" s="15"/>
    </row>
    <row r="61" spans="1:8" ht="15.75" customHeight="1">
      <c r="A61" s="33"/>
      <c r="B61" s="33"/>
      <c r="C61" s="33"/>
      <c r="D61" s="111"/>
      <c r="E61" s="105"/>
      <c r="F61" s="34"/>
      <c r="G61" s="34"/>
      <c r="H61" s="2"/>
    </row>
    <row r="62" spans="1:8" ht="15.75" customHeight="1">
      <c r="A62" s="35" t="s">
        <v>49</v>
      </c>
      <c r="B62" s="36"/>
      <c r="C62" s="36"/>
      <c r="D62" s="51"/>
      <c r="E62" s="36"/>
      <c r="F62" s="37">
        <f>F60+F39</f>
        <v>2960495.62</v>
      </c>
      <c r="G62" s="3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53</v>
      </c>
      <c r="B68" s="39"/>
      <c r="C68" s="39"/>
      <c r="D68" s="39"/>
      <c r="E68" s="39"/>
      <c r="F68" s="37"/>
      <c r="G68" s="3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AUGUST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79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6" t="s">
        <v>10</v>
      </c>
      <c r="B9" s="13"/>
      <c r="C9" s="14"/>
      <c r="D9" s="86"/>
      <c r="E9" s="87"/>
      <c r="F9" s="87"/>
      <c r="G9" s="117"/>
      <c r="H9" s="15"/>
    </row>
    <row r="10" spans="1:8" ht="15">
      <c r="A10" s="106" t="s">
        <v>11</v>
      </c>
      <c r="B10" s="13"/>
      <c r="C10" s="14"/>
      <c r="D10" s="86">
        <v>4</v>
      </c>
      <c r="E10" s="87">
        <v>1438027</v>
      </c>
      <c r="F10" s="87">
        <v>227559.5</v>
      </c>
      <c r="G10" s="117">
        <f>F10/E10</f>
        <v>0.15824424715252217</v>
      </c>
      <c r="H10" s="15"/>
    </row>
    <row r="11" spans="1:8" ht="15">
      <c r="A11" s="106" t="s">
        <v>80</v>
      </c>
      <c r="B11" s="13"/>
      <c r="C11" s="14"/>
      <c r="D11" s="86">
        <v>1</v>
      </c>
      <c r="E11" s="87">
        <v>337052</v>
      </c>
      <c r="F11" s="87">
        <v>106363.4</v>
      </c>
      <c r="G11" s="117">
        <f>F11/E11</f>
        <v>0.31556970437795945</v>
      </c>
      <c r="H11" s="15"/>
    </row>
    <row r="12" spans="1:8" ht="15">
      <c r="A12" s="106" t="s">
        <v>25</v>
      </c>
      <c r="B12" s="13"/>
      <c r="C12" s="14"/>
      <c r="D12" s="86">
        <v>1</v>
      </c>
      <c r="E12" s="87">
        <v>308365</v>
      </c>
      <c r="F12" s="87">
        <v>86371</v>
      </c>
      <c r="G12" s="117">
        <f>F12/E12</f>
        <v>0.2800933958134029</v>
      </c>
      <c r="H12" s="15"/>
    </row>
    <row r="13" spans="1:8" ht="15">
      <c r="A13" s="106" t="s">
        <v>81</v>
      </c>
      <c r="B13" s="13"/>
      <c r="C13" s="14"/>
      <c r="D13" s="86">
        <v>27</v>
      </c>
      <c r="E13" s="87">
        <v>4147224</v>
      </c>
      <c r="F13" s="87">
        <v>753831</v>
      </c>
      <c r="G13" s="117">
        <f>F13/E13</f>
        <v>0.18176761129854574</v>
      </c>
      <c r="H13" s="15"/>
    </row>
    <row r="14" spans="1:8" ht="15">
      <c r="A14" s="106" t="s">
        <v>138</v>
      </c>
      <c r="B14" s="13"/>
      <c r="C14" s="14"/>
      <c r="D14" s="86">
        <v>1</v>
      </c>
      <c r="E14" s="87">
        <v>211450</v>
      </c>
      <c r="F14" s="87">
        <v>-30821.69</v>
      </c>
      <c r="G14" s="117">
        <f>F14/E14</f>
        <v>-0.14576349018680537</v>
      </c>
      <c r="H14" s="15"/>
    </row>
    <row r="15" spans="1:8" ht="15">
      <c r="A15" s="106" t="s">
        <v>126</v>
      </c>
      <c r="B15" s="13"/>
      <c r="C15" s="14"/>
      <c r="D15" s="86"/>
      <c r="E15" s="87"/>
      <c r="F15" s="87"/>
      <c r="G15" s="117"/>
      <c r="H15" s="15"/>
    </row>
    <row r="16" spans="1:8" ht="15">
      <c r="A16" s="106" t="s">
        <v>136</v>
      </c>
      <c r="B16" s="13"/>
      <c r="C16" s="14"/>
      <c r="D16" s="86">
        <v>1</v>
      </c>
      <c r="E16" s="87">
        <v>257080</v>
      </c>
      <c r="F16" s="87">
        <v>36683</v>
      </c>
      <c r="G16" s="117">
        <f aca="true" t="shared" si="0" ref="G16:G22">F16/E16</f>
        <v>0.1426909911311654</v>
      </c>
      <c r="H16" s="15"/>
    </row>
    <row r="17" spans="1:8" ht="15">
      <c r="A17" s="106" t="s">
        <v>59</v>
      </c>
      <c r="B17" s="13"/>
      <c r="C17" s="14"/>
      <c r="D17" s="86"/>
      <c r="E17" s="87"/>
      <c r="F17" s="87"/>
      <c r="G17" s="117"/>
      <c r="H17" s="15"/>
    </row>
    <row r="18" spans="1:8" ht="15">
      <c r="A18" s="106" t="s">
        <v>14</v>
      </c>
      <c r="B18" s="13"/>
      <c r="C18" s="14"/>
      <c r="D18" s="86">
        <v>2</v>
      </c>
      <c r="E18" s="87">
        <v>1557866</v>
      </c>
      <c r="F18" s="87">
        <v>326073</v>
      </c>
      <c r="G18" s="117">
        <f t="shared" si="0"/>
        <v>0.20930747573924843</v>
      </c>
      <c r="H18" s="15"/>
    </row>
    <row r="19" spans="1:8" ht="15">
      <c r="A19" s="106" t="s">
        <v>15</v>
      </c>
      <c r="B19" s="13"/>
      <c r="C19" s="14"/>
      <c r="D19" s="86">
        <v>2</v>
      </c>
      <c r="E19" s="87">
        <v>1734473</v>
      </c>
      <c r="F19" s="87">
        <v>539404</v>
      </c>
      <c r="G19" s="117">
        <f t="shared" si="0"/>
        <v>0.3109901393679809</v>
      </c>
      <c r="H19" s="15"/>
    </row>
    <row r="20" spans="1:8" ht="15">
      <c r="A20" s="83" t="s">
        <v>144</v>
      </c>
      <c r="B20" s="13"/>
      <c r="C20" s="14"/>
      <c r="D20" s="86"/>
      <c r="E20" s="87"/>
      <c r="F20" s="87"/>
      <c r="G20" s="117"/>
      <c r="H20" s="15"/>
    </row>
    <row r="21" spans="1:8" ht="15">
      <c r="A21" s="106" t="s">
        <v>82</v>
      </c>
      <c r="B21" s="13"/>
      <c r="C21" s="14"/>
      <c r="D21" s="86">
        <v>3</v>
      </c>
      <c r="E21" s="87">
        <v>2430990</v>
      </c>
      <c r="F21" s="87">
        <v>436739.5</v>
      </c>
      <c r="G21" s="117">
        <f t="shared" si="0"/>
        <v>0.17965499652404987</v>
      </c>
      <c r="H21" s="15"/>
    </row>
    <row r="22" spans="1:8" ht="15">
      <c r="A22" s="106" t="s">
        <v>109</v>
      </c>
      <c r="B22" s="13"/>
      <c r="C22" s="14"/>
      <c r="D22" s="86">
        <v>1</v>
      </c>
      <c r="E22" s="87">
        <v>357239</v>
      </c>
      <c r="F22" s="87">
        <v>95635</v>
      </c>
      <c r="G22" s="117">
        <f t="shared" si="0"/>
        <v>0.2677059335626849</v>
      </c>
      <c r="H22" s="15"/>
    </row>
    <row r="23" spans="1:8" ht="15">
      <c r="A23" s="106" t="s">
        <v>78</v>
      </c>
      <c r="B23" s="13"/>
      <c r="C23" s="14"/>
      <c r="D23" s="86"/>
      <c r="E23" s="87"/>
      <c r="F23" s="87"/>
      <c r="G23" s="117"/>
      <c r="H23" s="15"/>
    </row>
    <row r="24" spans="1:8" ht="15">
      <c r="A24" s="106" t="s">
        <v>83</v>
      </c>
      <c r="B24" s="13"/>
      <c r="C24" s="14"/>
      <c r="D24" s="86"/>
      <c r="E24" s="87"/>
      <c r="F24" s="87"/>
      <c r="G24" s="117"/>
      <c r="H24" s="15"/>
    </row>
    <row r="25" spans="1:8" ht="15">
      <c r="A25" s="107" t="s">
        <v>20</v>
      </c>
      <c r="B25" s="13"/>
      <c r="C25" s="14"/>
      <c r="D25" s="86">
        <v>6</v>
      </c>
      <c r="E25" s="87">
        <v>1531364</v>
      </c>
      <c r="F25" s="87">
        <v>344044</v>
      </c>
      <c r="G25" s="117">
        <f>F25/E25</f>
        <v>0.22466506983316833</v>
      </c>
      <c r="H25" s="15"/>
    </row>
    <row r="26" spans="1:8" ht="15">
      <c r="A26" s="107" t="s">
        <v>21</v>
      </c>
      <c r="B26" s="13"/>
      <c r="C26" s="14"/>
      <c r="D26" s="86">
        <v>23</v>
      </c>
      <c r="E26" s="87">
        <v>216150</v>
      </c>
      <c r="F26" s="87">
        <v>216150</v>
      </c>
      <c r="G26" s="117">
        <f>F26/E26</f>
        <v>1</v>
      </c>
      <c r="H26" s="15"/>
    </row>
    <row r="27" spans="1:8" ht="1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">
      <c r="A28" s="83" t="s">
        <v>23</v>
      </c>
      <c r="B28" s="13"/>
      <c r="C28" s="14"/>
      <c r="D28" s="86"/>
      <c r="E28" s="87">
        <v>59230</v>
      </c>
      <c r="F28" s="87">
        <v>2028.2</v>
      </c>
      <c r="G28" s="117">
        <f>F28/E28</f>
        <v>0.03424278237379706</v>
      </c>
      <c r="H28" s="15"/>
    </row>
    <row r="29" spans="1:8" ht="15">
      <c r="A29" s="83" t="s">
        <v>24</v>
      </c>
      <c r="B29" s="13"/>
      <c r="C29" s="14"/>
      <c r="D29" s="86"/>
      <c r="E29" s="87"/>
      <c r="F29" s="87"/>
      <c r="G29" s="117"/>
      <c r="H29" s="15"/>
    </row>
    <row r="30" spans="1:8" ht="15">
      <c r="A30" s="83" t="s">
        <v>117</v>
      </c>
      <c r="B30" s="13"/>
      <c r="C30" s="14"/>
      <c r="D30" s="86"/>
      <c r="E30" s="87"/>
      <c r="F30" s="87"/>
      <c r="G30" s="117"/>
      <c r="H30" s="15"/>
    </row>
    <row r="31" spans="1:8" ht="15">
      <c r="A31" s="83" t="s">
        <v>84</v>
      </c>
      <c r="B31" s="13"/>
      <c r="C31" s="14"/>
      <c r="D31" s="86">
        <v>2</v>
      </c>
      <c r="E31" s="87">
        <v>284441</v>
      </c>
      <c r="F31" s="87">
        <v>59711</v>
      </c>
      <c r="G31" s="117">
        <f>F31/E31</f>
        <v>0.2099240264237575</v>
      </c>
      <c r="H31" s="15"/>
    </row>
    <row r="32" spans="1:8" ht="15">
      <c r="A32" s="83" t="s">
        <v>132</v>
      </c>
      <c r="B32" s="13"/>
      <c r="C32" s="14"/>
      <c r="D32" s="86"/>
      <c r="E32" s="87"/>
      <c r="F32" s="87"/>
      <c r="G32" s="117"/>
      <c r="H32" s="15"/>
    </row>
    <row r="33" spans="1:8" ht="15">
      <c r="A33" s="83" t="s">
        <v>27</v>
      </c>
      <c r="B33" s="13"/>
      <c r="C33" s="14"/>
      <c r="D33" s="86">
        <v>2</v>
      </c>
      <c r="E33" s="87">
        <v>706886</v>
      </c>
      <c r="F33" s="87">
        <v>181883.5</v>
      </c>
      <c r="G33" s="117">
        <f>F33/E33</f>
        <v>0.257302450465846</v>
      </c>
      <c r="H33" s="15"/>
    </row>
    <row r="34" spans="1:8" ht="15">
      <c r="A34" s="83" t="s">
        <v>85</v>
      </c>
      <c r="B34" s="13"/>
      <c r="C34" s="14"/>
      <c r="D34" s="86">
        <v>3</v>
      </c>
      <c r="E34" s="87">
        <v>2309872</v>
      </c>
      <c r="F34" s="87">
        <v>398410</v>
      </c>
      <c r="G34" s="117">
        <f>F34/E34</f>
        <v>0.17248141888381693</v>
      </c>
      <c r="H34" s="15"/>
    </row>
    <row r="35" spans="1:8" ht="15">
      <c r="A35" s="16" t="s">
        <v>28</v>
      </c>
      <c r="B35" s="13"/>
      <c r="C35" s="14"/>
      <c r="D35" s="90"/>
      <c r="E35" s="108">
        <v>148895</v>
      </c>
      <c r="F35" s="87">
        <v>26254</v>
      </c>
      <c r="G35" s="118"/>
      <c r="H35" s="15"/>
    </row>
    <row r="36" spans="1:8" ht="15">
      <c r="A36" s="16" t="s">
        <v>47</v>
      </c>
      <c r="B36" s="13"/>
      <c r="C36" s="14"/>
      <c r="D36" s="90"/>
      <c r="E36" s="108"/>
      <c r="F36" s="87">
        <v>500</v>
      </c>
      <c r="G36" s="118"/>
      <c r="H36" s="15"/>
    </row>
    <row r="37" spans="1:8" ht="15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ht="15">
      <c r="A38" s="17"/>
      <c r="B38" s="18"/>
      <c r="C38" s="14"/>
      <c r="D38" s="90"/>
      <c r="E38" s="109"/>
      <c r="F38" s="109"/>
      <c r="G38" s="118"/>
      <c r="H38" s="15"/>
    </row>
    <row r="39" spans="1:8" ht="15">
      <c r="A39" s="19" t="s">
        <v>31</v>
      </c>
      <c r="B39" s="20"/>
      <c r="C39" s="21"/>
      <c r="D39" s="94">
        <f>SUM(D9:D38)</f>
        <v>79</v>
      </c>
      <c r="E39" s="95">
        <f>SUM(E9:E38)</f>
        <v>18036604</v>
      </c>
      <c r="F39" s="95">
        <f>SUM(F9:F38)</f>
        <v>3806818.41</v>
      </c>
      <c r="G39" s="119">
        <f>F39/E39</f>
        <v>0.21106070799137133</v>
      </c>
      <c r="H39" s="15"/>
    </row>
    <row r="40" spans="1:8" ht="15">
      <c r="A40" s="22"/>
      <c r="B40" s="22"/>
      <c r="C40" s="22"/>
      <c r="D40" s="97"/>
      <c r="E40" s="98"/>
      <c r="F40" s="99"/>
      <c r="G40" s="99"/>
      <c r="H40" s="2"/>
    </row>
    <row r="41" spans="1:8" ht="17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">
      <c r="A44" s="27" t="s">
        <v>36</v>
      </c>
      <c r="B44" s="28"/>
      <c r="C44" s="14"/>
      <c r="D44" s="86">
        <v>122</v>
      </c>
      <c r="E44" s="87">
        <v>20191931.65</v>
      </c>
      <c r="F44" s="87">
        <v>1115352.66</v>
      </c>
      <c r="G44" s="117">
        <f>1-(+F44/E44)</f>
        <v>0.9447624586229223</v>
      </c>
      <c r="H44" s="15"/>
    </row>
    <row r="45" spans="1:8" ht="15">
      <c r="A45" s="27" t="s">
        <v>37</v>
      </c>
      <c r="B45" s="28"/>
      <c r="C45" s="14"/>
      <c r="D45" s="86">
        <v>4</v>
      </c>
      <c r="E45" s="87">
        <v>3145393.13</v>
      </c>
      <c r="F45" s="87">
        <v>349110.84</v>
      </c>
      <c r="G45" s="117">
        <f>1-(+F45/E45)</f>
        <v>0.8890088375057905</v>
      </c>
      <c r="H45" s="15"/>
    </row>
    <row r="46" spans="1:8" ht="15">
      <c r="A46" s="27" t="s">
        <v>38</v>
      </c>
      <c r="B46" s="28"/>
      <c r="C46" s="14"/>
      <c r="D46" s="86">
        <v>380</v>
      </c>
      <c r="E46" s="87">
        <v>31544693.5</v>
      </c>
      <c r="F46" s="87">
        <v>1658811.35</v>
      </c>
      <c r="G46" s="117">
        <f>1-(+F46/E46)</f>
        <v>0.9474139335035859</v>
      </c>
      <c r="H46" s="15"/>
    </row>
    <row r="47" spans="1:8" ht="15">
      <c r="A47" s="27" t="s">
        <v>39</v>
      </c>
      <c r="B47" s="28"/>
      <c r="C47" s="14"/>
      <c r="D47" s="86">
        <v>37</v>
      </c>
      <c r="E47" s="87">
        <v>4264583.5</v>
      </c>
      <c r="F47" s="87">
        <v>424108.95</v>
      </c>
      <c r="G47" s="117">
        <f>1-(+F47/E47)</f>
        <v>0.9005509096023093</v>
      </c>
      <c r="H47" s="15"/>
    </row>
    <row r="48" spans="1:8" ht="15">
      <c r="A48" s="27" t="s">
        <v>40</v>
      </c>
      <c r="B48" s="28"/>
      <c r="C48" s="14"/>
      <c r="D48" s="86">
        <v>139</v>
      </c>
      <c r="E48" s="87">
        <v>24728567.02</v>
      </c>
      <c r="F48" s="87">
        <v>1468992.37</v>
      </c>
      <c r="G48" s="117">
        <f>1-(+F48/E48)</f>
        <v>0.9405953297329398</v>
      </c>
      <c r="H48" s="15"/>
    </row>
    <row r="49" spans="1:8" ht="15">
      <c r="A49" s="27" t="s">
        <v>41</v>
      </c>
      <c r="B49" s="28"/>
      <c r="C49" s="14"/>
      <c r="D49" s="86"/>
      <c r="E49" s="87"/>
      <c r="F49" s="87"/>
      <c r="G49" s="117"/>
      <c r="H49" s="15"/>
    </row>
    <row r="50" spans="1:8" ht="15">
      <c r="A50" s="27" t="s">
        <v>42</v>
      </c>
      <c r="B50" s="28"/>
      <c r="C50" s="14"/>
      <c r="D50" s="86">
        <v>49</v>
      </c>
      <c r="E50" s="87">
        <v>8301755</v>
      </c>
      <c r="F50" s="87">
        <v>479049.07</v>
      </c>
      <c r="G50" s="117">
        <f>1-(+F50/E50)</f>
        <v>0.9422954459629319</v>
      </c>
      <c r="H50" s="15"/>
    </row>
    <row r="51" spans="1:8" ht="15">
      <c r="A51" s="27" t="s">
        <v>43</v>
      </c>
      <c r="B51" s="28"/>
      <c r="C51" s="14"/>
      <c r="D51" s="86">
        <v>8</v>
      </c>
      <c r="E51" s="87">
        <v>1412730</v>
      </c>
      <c r="F51" s="87">
        <v>93816</v>
      </c>
      <c r="G51" s="117">
        <f>1-(+F51/E51)</f>
        <v>0.933592406192266</v>
      </c>
      <c r="H51" s="15"/>
    </row>
    <row r="52" spans="1:8" ht="15">
      <c r="A52" s="54" t="s">
        <v>44</v>
      </c>
      <c r="B52" s="28"/>
      <c r="C52" s="14"/>
      <c r="D52" s="86">
        <v>6</v>
      </c>
      <c r="E52" s="87">
        <v>640350</v>
      </c>
      <c r="F52" s="87">
        <v>27425</v>
      </c>
      <c r="G52" s="117">
        <f>1-(+F52/E52)</f>
        <v>0.9571718591395331</v>
      </c>
      <c r="H52" s="15"/>
    </row>
    <row r="53" spans="1:8" ht="15">
      <c r="A53" s="55" t="s">
        <v>64</v>
      </c>
      <c r="B53" s="28"/>
      <c r="C53" s="14"/>
      <c r="D53" s="86">
        <v>2</v>
      </c>
      <c r="E53" s="87">
        <v>124300</v>
      </c>
      <c r="F53" s="87">
        <v>47300</v>
      </c>
      <c r="G53" s="117">
        <f>1-(+F53/E53)</f>
        <v>0.6194690265486726</v>
      </c>
      <c r="H53" s="15"/>
    </row>
    <row r="54" spans="1:8" ht="15">
      <c r="A54" s="27" t="s">
        <v>110</v>
      </c>
      <c r="B54" s="28"/>
      <c r="C54" s="14"/>
      <c r="D54" s="86">
        <v>1300</v>
      </c>
      <c r="E54" s="87">
        <v>118312235.57</v>
      </c>
      <c r="F54" s="87">
        <v>13730543.7</v>
      </c>
      <c r="G54" s="117">
        <f>1-(+F54/E54)</f>
        <v>0.8839465450563965</v>
      </c>
      <c r="H54" s="15"/>
    </row>
    <row r="55" spans="1:8" ht="1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ht="15">
      <c r="A56" s="31" t="s">
        <v>45</v>
      </c>
      <c r="B56" s="30"/>
      <c r="C56" s="14"/>
      <c r="D56" s="90"/>
      <c r="E56" s="109"/>
      <c r="F56" s="87"/>
      <c r="G56" s="118"/>
      <c r="H56" s="15"/>
    </row>
    <row r="57" spans="1:8" ht="15">
      <c r="A57" s="16" t="s">
        <v>46</v>
      </c>
      <c r="B57" s="28"/>
      <c r="C57" s="14"/>
      <c r="D57" s="90"/>
      <c r="E57" s="109"/>
      <c r="F57" s="87"/>
      <c r="G57" s="118"/>
      <c r="H57" s="15"/>
    </row>
    <row r="58" spans="1:8" ht="15">
      <c r="A58" s="16" t="s">
        <v>29</v>
      </c>
      <c r="B58" s="28"/>
      <c r="C58" s="14"/>
      <c r="D58" s="90"/>
      <c r="E58" s="108"/>
      <c r="F58" s="87"/>
      <c r="G58" s="118"/>
      <c r="H58" s="15"/>
    </row>
    <row r="59" spans="1:8" ht="15">
      <c r="A59" s="16" t="s">
        <v>30</v>
      </c>
      <c r="B59" s="28"/>
      <c r="C59" s="14"/>
      <c r="D59" s="90"/>
      <c r="E59" s="108"/>
      <c r="F59" s="87"/>
      <c r="G59" s="118"/>
      <c r="H59" s="15"/>
    </row>
    <row r="60" spans="1:8" ht="15">
      <c r="A60" s="32"/>
      <c r="B60" s="18"/>
      <c r="C60" s="14"/>
      <c r="D60" s="90"/>
      <c r="E60" s="93"/>
      <c r="F60" s="93"/>
      <c r="G60" s="118"/>
      <c r="H60" s="2"/>
    </row>
    <row r="61" spans="1:8" ht="15">
      <c r="A61" s="20" t="s">
        <v>48</v>
      </c>
      <c r="B61" s="20"/>
      <c r="C61" s="21"/>
      <c r="D61" s="94">
        <f>SUM(D44:D57)</f>
        <v>2047</v>
      </c>
      <c r="E61" s="95">
        <f>SUM(E44:E60)</f>
        <v>212666539.37</v>
      </c>
      <c r="F61" s="95">
        <f>SUM(F44:F60)</f>
        <v>19394509.939999998</v>
      </c>
      <c r="G61" s="123">
        <f>1-(+F61/E61)</f>
        <v>0.9088031902082293</v>
      </c>
      <c r="H61" s="2"/>
    </row>
    <row r="62" spans="1:8" ht="15">
      <c r="A62" s="33"/>
      <c r="B62" s="33"/>
      <c r="C62" s="33"/>
      <c r="D62" s="104"/>
      <c r="E62" s="105"/>
      <c r="F62" s="34"/>
      <c r="G62" s="34"/>
      <c r="H62" s="2"/>
    </row>
    <row r="63" spans="1:8" ht="17.25">
      <c r="A63" s="35" t="s">
        <v>49</v>
      </c>
      <c r="B63" s="36"/>
      <c r="C63" s="36"/>
      <c r="D63" s="36"/>
      <c r="E63" s="36"/>
      <c r="F63" s="37">
        <f>F61+F39</f>
        <v>23201328.349999998</v>
      </c>
      <c r="G63" s="36"/>
      <c r="H63" s="2"/>
    </row>
    <row r="64" spans="1:8" ht="17.25">
      <c r="A64" s="35"/>
      <c r="B64" s="36"/>
      <c r="C64" s="36"/>
      <c r="D64" s="36"/>
      <c r="E64" s="36"/>
      <c r="F64" s="37"/>
      <c r="G64" s="36"/>
      <c r="H64" s="2"/>
    </row>
    <row r="65" spans="1:8" ht="1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43"/>
      <c r="B70" s="39"/>
      <c r="C70" s="39"/>
      <c r="D70" s="39"/>
      <c r="E70" s="44"/>
      <c r="F70" s="2"/>
      <c r="G70" s="2"/>
      <c r="H70" s="2"/>
    </row>
    <row r="71" spans="1:8" ht="17.25">
      <c r="A71" s="43"/>
      <c r="B71" s="39"/>
      <c r="C71" s="39"/>
      <c r="D71" s="39"/>
      <c r="E71" s="45"/>
      <c r="F71" s="2"/>
      <c r="G71" s="2"/>
      <c r="H71" s="2"/>
    </row>
    <row r="72" spans="1:8" ht="17.25">
      <c r="A72" s="43"/>
      <c r="B72" s="39"/>
      <c r="C72" s="39"/>
      <c r="D72" s="39"/>
      <c r="E72" s="46"/>
      <c r="F72" s="2"/>
      <c r="G72" s="2"/>
      <c r="H72" s="2"/>
    </row>
    <row r="73" spans="1:8" ht="17.25">
      <c r="A73" s="43"/>
      <c r="B73" s="39"/>
      <c r="C73" s="39"/>
      <c r="D73" s="39"/>
      <c r="E73" s="37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44"/>
      <c r="F75" s="2"/>
      <c r="G75" s="2"/>
      <c r="H75" s="2"/>
    </row>
    <row r="76" spans="1:8" ht="17.25">
      <c r="A76" s="43"/>
      <c r="B76" s="39"/>
      <c r="C76" s="39"/>
      <c r="D76" s="39"/>
      <c r="E76" s="45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7"/>
      <c r="F79" s="2"/>
      <c r="G79" s="2"/>
      <c r="H79" s="2"/>
    </row>
    <row r="80" spans="1:8" ht="17.25">
      <c r="A80" s="43"/>
      <c r="B80" s="39"/>
      <c r="C80" s="39"/>
      <c r="D80" s="39"/>
      <c r="E80" s="39"/>
      <c r="F80" s="2"/>
      <c r="G80" s="2"/>
      <c r="H80" s="2"/>
    </row>
    <row r="81" spans="1:8" ht="1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 AUGUST 2019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106" t="s">
        <v>10</v>
      </c>
      <c r="B9" s="13"/>
      <c r="C9" s="14"/>
      <c r="D9" s="86">
        <v>2</v>
      </c>
      <c r="E9" s="112">
        <v>61300</v>
      </c>
      <c r="F9" s="124">
        <v>-27412.5</v>
      </c>
      <c r="G9" s="117">
        <f>F9/E9</f>
        <v>-0.44718597063621535</v>
      </c>
      <c r="H9" s="15"/>
    </row>
    <row r="10" spans="1:8" ht="15">
      <c r="A10" s="106" t="s">
        <v>11</v>
      </c>
      <c r="B10" s="13"/>
      <c r="C10" s="14"/>
      <c r="D10" s="86">
        <v>2</v>
      </c>
      <c r="E10" s="112">
        <v>20566</v>
      </c>
      <c r="F10" s="124">
        <v>11633.5</v>
      </c>
      <c r="G10" s="117">
        <f>F10/E10</f>
        <v>0.5656666342507051</v>
      </c>
      <c r="H10" s="15"/>
    </row>
    <row r="11" spans="1:8" ht="15">
      <c r="A11" s="106" t="s">
        <v>137</v>
      </c>
      <c r="B11" s="13"/>
      <c r="C11" s="14"/>
      <c r="D11" s="86">
        <v>1</v>
      </c>
      <c r="E11" s="112">
        <v>14341</v>
      </c>
      <c r="F11" s="124">
        <v>4868</v>
      </c>
      <c r="G11" s="117">
        <f>F11/E11</f>
        <v>0.3394463426539293</v>
      </c>
      <c r="H11" s="15"/>
    </row>
    <row r="12" spans="1:8" ht="15">
      <c r="A12" s="106" t="s">
        <v>25</v>
      </c>
      <c r="B12" s="13"/>
      <c r="C12" s="14"/>
      <c r="D12" s="86"/>
      <c r="E12" s="112"/>
      <c r="F12" s="124"/>
      <c r="G12" s="117"/>
      <c r="H12" s="15"/>
    </row>
    <row r="13" spans="1:8" ht="15">
      <c r="A13" s="106" t="s">
        <v>81</v>
      </c>
      <c r="B13" s="13"/>
      <c r="C13" s="14"/>
      <c r="D13" s="86">
        <v>24</v>
      </c>
      <c r="E13" s="112">
        <v>3382495</v>
      </c>
      <c r="F13" s="124">
        <v>1042848</v>
      </c>
      <c r="G13" s="117">
        <f>F13/E13</f>
        <v>0.30830732935303673</v>
      </c>
      <c r="H13" s="15"/>
    </row>
    <row r="14" spans="1:8" ht="15">
      <c r="A14" s="106" t="s">
        <v>118</v>
      </c>
      <c r="B14" s="13"/>
      <c r="C14" s="14"/>
      <c r="D14" s="86">
        <v>3</v>
      </c>
      <c r="E14" s="112">
        <v>590870</v>
      </c>
      <c r="F14" s="124">
        <v>117422</v>
      </c>
      <c r="G14" s="117">
        <f>F14/E14</f>
        <v>0.19872730042141248</v>
      </c>
      <c r="H14" s="15"/>
    </row>
    <row r="15" spans="1:8" ht="15">
      <c r="A15" s="106" t="s">
        <v>120</v>
      </c>
      <c r="B15" s="13"/>
      <c r="C15" s="14"/>
      <c r="D15" s="86"/>
      <c r="E15" s="112"/>
      <c r="F15" s="124"/>
      <c r="G15" s="117"/>
      <c r="H15" s="15"/>
    </row>
    <row r="16" spans="1:8" ht="15">
      <c r="A16" s="106" t="s">
        <v>124</v>
      </c>
      <c r="B16" s="13"/>
      <c r="C16" s="14"/>
      <c r="D16" s="86"/>
      <c r="E16" s="112"/>
      <c r="F16" s="124"/>
      <c r="G16" s="117"/>
      <c r="H16" s="15"/>
    </row>
    <row r="17" spans="1:8" ht="15">
      <c r="A17" s="106" t="s">
        <v>87</v>
      </c>
      <c r="B17" s="13"/>
      <c r="C17" s="14"/>
      <c r="D17" s="86">
        <v>2</v>
      </c>
      <c r="E17" s="112">
        <v>787765</v>
      </c>
      <c r="F17" s="124">
        <v>137799</v>
      </c>
      <c r="G17" s="117">
        <f>F17/E17</f>
        <v>0.17492399383064747</v>
      </c>
      <c r="H17" s="15"/>
    </row>
    <row r="18" spans="1:8" ht="15">
      <c r="A18" s="83" t="s">
        <v>127</v>
      </c>
      <c r="B18" s="13"/>
      <c r="C18" s="14"/>
      <c r="D18" s="86">
        <v>2</v>
      </c>
      <c r="E18" s="112">
        <v>432522</v>
      </c>
      <c r="F18" s="124">
        <v>103263.5</v>
      </c>
      <c r="G18" s="117">
        <f>F18/E18</f>
        <v>0.23874739319618424</v>
      </c>
      <c r="H18" s="15"/>
    </row>
    <row r="19" spans="1:8" ht="15">
      <c r="A19" s="106" t="s">
        <v>15</v>
      </c>
      <c r="B19" s="13"/>
      <c r="C19" s="14"/>
      <c r="D19" s="86">
        <v>2</v>
      </c>
      <c r="E19" s="112">
        <v>975998</v>
      </c>
      <c r="F19" s="124">
        <v>248063.5</v>
      </c>
      <c r="G19" s="117">
        <f>F19/E19</f>
        <v>0.2541639429588995</v>
      </c>
      <c r="H19" s="15"/>
    </row>
    <row r="20" spans="1:8" ht="15">
      <c r="A20" s="106" t="s">
        <v>63</v>
      </c>
      <c r="B20" s="13"/>
      <c r="C20" s="14"/>
      <c r="D20" s="86"/>
      <c r="E20" s="112"/>
      <c r="F20" s="124"/>
      <c r="G20" s="117"/>
      <c r="H20" s="15"/>
    </row>
    <row r="21" spans="1:8" ht="15">
      <c r="A21" s="106" t="s">
        <v>109</v>
      </c>
      <c r="B21" s="13"/>
      <c r="C21" s="14"/>
      <c r="D21" s="86">
        <v>1</v>
      </c>
      <c r="E21" s="112">
        <v>97871</v>
      </c>
      <c r="F21" s="124">
        <v>19417</v>
      </c>
      <c r="G21" s="117">
        <f aca="true" t="shared" si="0" ref="G21:G29">F21/E21</f>
        <v>0.198393804089056</v>
      </c>
      <c r="H21" s="15"/>
    </row>
    <row r="22" spans="1:8" ht="15">
      <c r="A22" s="106" t="s">
        <v>140</v>
      </c>
      <c r="B22" s="13"/>
      <c r="C22" s="14"/>
      <c r="D22" s="86"/>
      <c r="E22" s="112"/>
      <c r="F22" s="124"/>
      <c r="G22" s="117"/>
      <c r="H22" s="15"/>
    </row>
    <row r="23" spans="1:8" ht="15">
      <c r="A23" s="106" t="s">
        <v>129</v>
      </c>
      <c r="B23" s="13"/>
      <c r="C23" s="14"/>
      <c r="D23" s="86">
        <v>3</v>
      </c>
      <c r="E23" s="112">
        <v>789580</v>
      </c>
      <c r="F23" s="124">
        <v>220410.5</v>
      </c>
      <c r="G23" s="117">
        <f t="shared" si="0"/>
        <v>0.27914904126244333</v>
      </c>
      <c r="H23" s="15"/>
    </row>
    <row r="24" spans="1:8" ht="15">
      <c r="A24" s="106" t="s">
        <v>18</v>
      </c>
      <c r="B24" s="13"/>
      <c r="C24" s="14"/>
      <c r="D24" s="86">
        <v>2</v>
      </c>
      <c r="E24" s="112">
        <v>1151095</v>
      </c>
      <c r="F24" s="124">
        <v>52588</v>
      </c>
      <c r="G24" s="117">
        <f t="shared" si="0"/>
        <v>0.04568519540090088</v>
      </c>
      <c r="H24" s="15"/>
    </row>
    <row r="25" spans="1:8" ht="15">
      <c r="A25" s="107" t="s">
        <v>20</v>
      </c>
      <c r="B25" s="13"/>
      <c r="C25" s="14"/>
      <c r="D25" s="86">
        <v>4</v>
      </c>
      <c r="E25" s="112">
        <v>781869</v>
      </c>
      <c r="F25" s="124">
        <v>158204.5</v>
      </c>
      <c r="G25" s="117">
        <f t="shared" si="0"/>
        <v>0.2023414408296019</v>
      </c>
      <c r="H25" s="15"/>
    </row>
    <row r="26" spans="1:8" ht="15">
      <c r="A26" s="107" t="s">
        <v>21</v>
      </c>
      <c r="B26" s="13"/>
      <c r="C26" s="14"/>
      <c r="D26" s="86"/>
      <c r="E26" s="112"/>
      <c r="F26" s="124"/>
      <c r="G26" s="117"/>
      <c r="H26" s="15"/>
    </row>
    <row r="27" spans="1:8" ht="15">
      <c r="A27" s="83" t="s">
        <v>22</v>
      </c>
      <c r="B27" s="13"/>
      <c r="C27" s="14"/>
      <c r="D27" s="86"/>
      <c r="E27" s="112"/>
      <c r="F27" s="124"/>
      <c r="G27" s="117"/>
      <c r="H27" s="15"/>
    </row>
    <row r="28" spans="1:8" ht="15">
      <c r="A28" s="83" t="s">
        <v>23</v>
      </c>
      <c r="B28" s="13"/>
      <c r="C28" s="14"/>
      <c r="D28" s="86"/>
      <c r="E28" s="112"/>
      <c r="F28" s="124"/>
      <c r="G28" s="117"/>
      <c r="H28" s="15"/>
    </row>
    <row r="29" spans="1:8" ht="15">
      <c r="A29" s="83" t="s">
        <v>24</v>
      </c>
      <c r="B29" s="13"/>
      <c r="C29" s="14"/>
      <c r="D29" s="86">
        <v>1</v>
      </c>
      <c r="E29" s="112">
        <v>94317</v>
      </c>
      <c r="F29" s="124">
        <v>30028</v>
      </c>
      <c r="G29" s="117">
        <f t="shared" si="0"/>
        <v>0.3183731458803821</v>
      </c>
      <c r="H29" s="15"/>
    </row>
    <row r="30" spans="1:8" ht="15">
      <c r="A30" s="83" t="s">
        <v>73</v>
      </c>
      <c r="B30" s="13"/>
      <c r="C30" s="14"/>
      <c r="D30" s="86"/>
      <c r="E30" s="112"/>
      <c r="F30" s="124"/>
      <c r="G30" s="117"/>
      <c r="H30" s="15"/>
    </row>
    <row r="31" spans="1:8" ht="15">
      <c r="A31" s="83" t="s">
        <v>88</v>
      </c>
      <c r="B31" s="13"/>
      <c r="C31" s="14"/>
      <c r="D31" s="86"/>
      <c r="E31" s="112"/>
      <c r="F31" s="124"/>
      <c r="G31" s="117"/>
      <c r="H31" s="15"/>
    </row>
    <row r="32" spans="1:8" ht="15">
      <c r="A32" s="83" t="s">
        <v>122</v>
      </c>
      <c r="B32" s="13"/>
      <c r="C32" s="14"/>
      <c r="D32" s="86">
        <v>1</v>
      </c>
      <c r="E32" s="112">
        <v>186168</v>
      </c>
      <c r="F32" s="124">
        <v>53435</v>
      </c>
      <c r="G32" s="117">
        <f>F32/E32</f>
        <v>0.28702569721971555</v>
      </c>
      <c r="H32" s="15"/>
    </row>
    <row r="33" spans="1:8" ht="15">
      <c r="A33" s="83" t="s">
        <v>27</v>
      </c>
      <c r="B33" s="13"/>
      <c r="C33" s="14"/>
      <c r="D33" s="86"/>
      <c r="E33" s="112"/>
      <c r="F33" s="124"/>
      <c r="G33" s="117"/>
      <c r="H33" s="15"/>
    </row>
    <row r="34" spans="1:8" ht="15">
      <c r="A34" s="83" t="s">
        <v>85</v>
      </c>
      <c r="B34" s="13"/>
      <c r="C34" s="14"/>
      <c r="D34" s="86">
        <v>6</v>
      </c>
      <c r="E34" s="112">
        <v>3535551</v>
      </c>
      <c r="F34" s="124">
        <v>474209.5</v>
      </c>
      <c r="G34" s="117">
        <f>F34/E34</f>
        <v>0.13412605277084108</v>
      </c>
      <c r="H34" s="15"/>
    </row>
    <row r="35" spans="1:8" ht="15">
      <c r="A35" s="16" t="s">
        <v>28</v>
      </c>
      <c r="B35" s="13"/>
      <c r="C35" s="14"/>
      <c r="D35" s="90"/>
      <c r="E35" s="112"/>
      <c r="F35" s="124"/>
      <c r="G35" s="118"/>
      <c r="H35" s="15"/>
    </row>
    <row r="36" spans="1:8" ht="15">
      <c r="A36" s="16" t="s">
        <v>47</v>
      </c>
      <c r="B36" s="13"/>
      <c r="C36" s="14"/>
      <c r="D36" s="90"/>
      <c r="E36" s="112"/>
      <c r="F36" s="124">
        <v>2625</v>
      </c>
      <c r="G36" s="118"/>
      <c r="H36" s="15"/>
    </row>
    <row r="37" spans="1:8" ht="15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ht="15">
      <c r="A38" s="17"/>
      <c r="B38" s="18"/>
      <c r="C38" s="14"/>
      <c r="D38" s="90"/>
      <c r="E38" s="109"/>
      <c r="F38" s="109"/>
      <c r="G38" s="118"/>
      <c r="H38" s="15"/>
    </row>
    <row r="39" spans="1:8" ht="15">
      <c r="A39" s="19" t="s">
        <v>31</v>
      </c>
      <c r="B39" s="20"/>
      <c r="C39" s="21"/>
      <c r="D39" s="94">
        <f>SUM(D9:D38)</f>
        <v>56</v>
      </c>
      <c r="E39" s="95">
        <f>SUM(E9:E38)</f>
        <v>12902308</v>
      </c>
      <c r="F39" s="95">
        <f>SUM(F9:F38)</f>
        <v>2649402.5</v>
      </c>
      <c r="G39" s="119">
        <f>F39/E39</f>
        <v>0.2053432998189161</v>
      </c>
      <c r="H39" s="15"/>
    </row>
    <row r="40" spans="1:8" ht="15">
      <c r="A40" s="22"/>
      <c r="B40" s="22"/>
      <c r="C40" s="22"/>
      <c r="D40" s="97"/>
      <c r="E40" s="98"/>
      <c r="F40" s="99"/>
      <c r="G40" s="99"/>
      <c r="H40" s="2"/>
    </row>
    <row r="41" spans="1:8" ht="17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">
      <c r="A44" s="27" t="s">
        <v>36</v>
      </c>
      <c r="B44" s="28"/>
      <c r="C44" s="14"/>
      <c r="D44" s="86">
        <v>159</v>
      </c>
      <c r="E44" s="87">
        <v>26715548.46</v>
      </c>
      <c r="F44" s="87">
        <v>1443977.09</v>
      </c>
      <c r="G44" s="117">
        <f>1-(+F44/E44)</f>
        <v>0.9459499365262142</v>
      </c>
      <c r="H44" s="15"/>
    </row>
    <row r="45" spans="1:8" ht="15">
      <c r="A45" s="27" t="s">
        <v>37</v>
      </c>
      <c r="B45" s="28"/>
      <c r="C45" s="14"/>
      <c r="D45" s="86">
        <v>9</v>
      </c>
      <c r="E45" s="87">
        <v>4016807.73</v>
      </c>
      <c r="F45" s="87">
        <v>319062.68</v>
      </c>
      <c r="G45" s="117">
        <f aca="true" t="shared" si="1" ref="G45:G54">1-(+F45/E45)</f>
        <v>0.9205680974926823</v>
      </c>
      <c r="H45" s="15"/>
    </row>
    <row r="46" spans="1:8" ht="15">
      <c r="A46" s="27" t="s">
        <v>38</v>
      </c>
      <c r="B46" s="28"/>
      <c r="C46" s="14"/>
      <c r="D46" s="86">
        <v>159</v>
      </c>
      <c r="E46" s="87">
        <v>19688671.28</v>
      </c>
      <c r="F46" s="87">
        <v>1039031.1</v>
      </c>
      <c r="G46" s="117">
        <f t="shared" si="1"/>
        <v>0.94722695680051</v>
      </c>
      <c r="H46" s="15"/>
    </row>
    <row r="47" spans="1:8" ht="15">
      <c r="A47" s="27" t="s">
        <v>39</v>
      </c>
      <c r="B47" s="28"/>
      <c r="C47" s="14"/>
      <c r="D47" s="86">
        <v>2</v>
      </c>
      <c r="E47" s="87">
        <v>619915</v>
      </c>
      <c r="F47" s="87">
        <v>-33048</v>
      </c>
      <c r="G47" s="117">
        <f t="shared" si="1"/>
        <v>1.0533105345087632</v>
      </c>
      <c r="H47" s="15"/>
    </row>
    <row r="48" spans="1:8" ht="15">
      <c r="A48" s="27" t="s">
        <v>40</v>
      </c>
      <c r="B48" s="28"/>
      <c r="C48" s="14"/>
      <c r="D48" s="86">
        <v>113</v>
      </c>
      <c r="E48" s="87">
        <v>16831081.86</v>
      </c>
      <c r="F48" s="87">
        <v>1093294.73</v>
      </c>
      <c r="G48" s="117">
        <f t="shared" si="1"/>
        <v>0.9350431101759255</v>
      </c>
      <c r="H48" s="15"/>
    </row>
    <row r="49" spans="1:8" ht="15">
      <c r="A49" s="27" t="s">
        <v>41</v>
      </c>
      <c r="B49" s="28"/>
      <c r="C49" s="14"/>
      <c r="D49" s="86"/>
      <c r="E49" s="87"/>
      <c r="F49" s="87"/>
      <c r="G49" s="117"/>
      <c r="H49" s="15"/>
    </row>
    <row r="50" spans="1:8" ht="15">
      <c r="A50" s="27" t="s">
        <v>42</v>
      </c>
      <c r="B50" s="28"/>
      <c r="C50" s="14"/>
      <c r="D50" s="86">
        <v>11</v>
      </c>
      <c r="E50" s="87">
        <v>2372500</v>
      </c>
      <c r="F50" s="87">
        <v>121746</v>
      </c>
      <c r="G50" s="117">
        <f t="shared" si="1"/>
        <v>0.9486845100105374</v>
      </c>
      <c r="H50" s="15"/>
    </row>
    <row r="51" spans="1:8" ht="15">
      <c r="A51" s="27" t="s">
        <v>43</v>
      </c>
      <c r="B51" s="28"/>
      <c r="C51" s="14"/>
      <c r="D51" s="86">
        <v>4</v>
      </c>
      <c r="E51" s="87">
        <v>1294825</v>
      </c>
      <c r="F51" s="87">
        <v>84640</v>
      </c>
      <c r="G51" s="117">
        <f t="shared" si="1"/>
        <v>0.9346320931399996</v>
      </c>
      <c r="H51" s="15"/>
    </row>
    <row r="52" spans="1:8" ht="15">
      <c r="A52" s="54" t="s">
        <v>44</v>
      </c>
      <c r="B52" s="28"/>
      <c r="C52" s="14"/>
      <c r="D52" s="86">
        <v>2</v>
      </c>
      <c r="E52" s="87">
        <v>490975</v>
      </c>
      <c r="F52" s="87">
        <v>9125</v>
      </c>
      <c r="G52" s="117">
        <f t="shared" si="1"/>
        <v>0.9814145323081623</v>
      </c>
      <c r="H52" s="15"/>
    </row>
    <row r="53" spans="1:8" ht="15">
      <c r="A53" s="55" t="s">
        <v>64</v>
      </c>
      <c r="B53" s="28"/>
      <c r="C53" s="14"/>
      <c r="D53" s="86"/>
      <c r="E53" s="87"/>
      <c r="F53" s="87"/>
      <c r="G53" s="117"/>
      <c r="H53" s="15"/>
    </row>
    <row r="54" spans="1:8" ht="15">
      <c r="A54" s="27" t="s">
        <v>110</v>
      </c>
      <c r="B54" s="28"/>
      <c r="C54" s="14"/>
      <c r="D54" s="86">
        <v>1467</v>
      </c>
      <c r="E54" s="87">
        <v>108349735.42</v>
      </c>
      <c r="F54" s="87">
        <v>12793689.2</v>
      </c>
      <c r="G54" s="117">
        <f t="shared" si="1"/>
        <v>0.8819222848084736</v>
      </c>
      <c r="H54" s="15"/>
    </row>
    <row r="55" spans="1:8" ht="1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ht="15">
      <c r="A56" s="56"/>
      <c r="B56" s="30"/>
      <c r="C56" s="14"/>
      <c r="D56" s="86"/>
      <c r="E56" s="87"/>
      <c r="F56" s="87"/>
      <c r="G56" s="117"/>
      <c r="H56" s="15"/>
    </row>
    <row r="57" spans="1:8" ht="15">
      <c r="A57" s="16" t="s">
        <v>45</v>
      </c>
      <c r="B57" s="30"/>
      <c r="C57" s="14"/>
      <c r="D57" s="90"/>
      <c r="E57" s="109"/>
      <c r="F57" s="87"/>
      <c r="G57" s="118"/>
      <c r="H57" s="15"/>
    </row>
    <row r="58" spans="1:8" ht="15">
      <c r="A58" s="16" t="s">
        <v>46</v>
      </c>
      <c r="B58" s="28"/>
      <c r="C58" s="14"/>
      <c r="D58" s="90"/>
      <c r="E58" s="109"/>
      <c r="F58" s="87"/>
      <c r="G58" s="118"/>
      <c r="H58" s="15"/>
    </row>
    <row r="59" spans="1:8" ht="15">
      <c r="A59" s="16" t="s">
        <v>47</v>
      </c>
      <c r="B59" s="28"/>
      <c r="C59" s="14"/>
      <c r="D59" s="90"/>
      <c r="E59" s="108"/>
      <c r="F59" s="87"/>
      <c r="G59" s="118"/>
      <c r="H59" s="15"/>
    </row>
    <row r="60" spans="1:8" ht="15">
      <c r="A60" s="16" t="s">
        <v>30</v>
      </c>
      <c r="B60" s="28"/>
      <c r="C60" s="14"/>
      <c r="D60" s="90"/>
      <c r="E60" s="108"/>
      <c r="F60" s="87"/>
      <c r="G60" s="118"/>
      <c r="H60" s="15"/>
    </row>
    <row r="61" spans="1:8" ht="15">
      <c r="A61" s="32"/>
      <c r="B61" s="18"/>
      <c r="C61" s="14"/>
      <c r="D61" s="90"/>
      <c r="E61" s="93"/>
      <c r="F61" s="93"/>
      <c r="G61" s="118"/>
      <c r="H61" s="2"/>
    </row>
    <row r="62" spans="1:8" ht="15">
      <c r="A62" s="20" t="s">
        <v>48</v>
      </c>
      <c r="B62" s="20"/>
      <c r="C62" s="21"/>
      <c r="D62" s="94">
        <f>SUM(D44:D58)</f>
        <v>1926</v>
      </c>
      <c r="E62" s="95">
        <f>SUM(E44:E61)</f>
        <v>180380059.75</v>
      </c>
      <c r="F62" s="95">
        <f>SUM(F44:F61)</f>
        <v>16871517.8</v>
      </c>
      <c r="G62" s="123">
        <f>1-(+F62/E62)</f>
        <v>0.9064668355061901</v>
      </c>
      <c r="H62" s="2"/>
    </row>
    <row r="63" spans="1:8" ht="15">
      <c r="A63" s="33"/>
      <c r="B63" s="33"/>
      <c r="C63" s="33"/>
      <c r="D63" s="104"/>
      <c r="E63" s="105"/>
      <c r="F63" s="34"/>
      <c r="G63" s="34"/>
      <c r="H63" s="2"/>
    </row>
    <row r="64" spans="1:8" ht="17.25">
      <c r="A64" s="35" t="s">
        <v>49</v>
      </c>
      <c r="B64" s="36"/>
      <c r="C64" s="36"/>
      <c r="D64" s="36"/>
      <c r="E64" s="36"/>
      <c r="F64" s="37">
        <f>F62+F39</f>
        <v>19520920.3</v>
      </c>
      <c r="G64" s="36"/>
      <c r="H64" s="2"/>
    </row>
    <row r="65" spans="1:8" ht="17.25">
      <c r="A65" s="35"/>
      <c r="B65" s="36"/>
      <c r="C65" s="36"/>
      <c r="D65" s="36"/>
      <c r="E65" s="36"/>
      <c r="F65" s="37"/>
      <c r="G65" s="36"/>
      <c r="H65" s="2"/>
    </row>
    <row r="66" spans="1:8" ht="1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Jennifer Bruns</cp:lastModifiedBy>
  <cp:lastPrinted>2013-01-09T15:16:35Z</cp:lastPrinted>
  <dcterms:created xsi:type="dcterms:W3CDTF">2012-06-07T14:04:25Z</dcterms:created>
  <dcterms:modified xsi:type="dcterms:W3CDTF">2019-10-09T14:54:00Z</dcterms:modified>
  <cp:category/>
  <cp:version/>
  <cp:contentType/>
  <cp:contentStatus/>
</cp:coreProperties>
</file>