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TOTALS'!$A$1:$C$20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G61" i="14" l="1"/>
  <c r="F61" i="14"/>
  <c r="E61" i="14"/>
  <c r="D61" i="14"/>
  <c r="G55" i="14"/>
  <c r="G54" i="14"/>
  <c r="G52" i="14"/>
  <c r="G51" i="14"/>
  <c r="G50" i="14"/>
  <c r="G49" i="14"/>
  <c r="G48" i="14"/>
  <c r="G47" i="14"/>
  <c r="G46" i="14"/>
  <c r="G44" i="14"/>
  <c r="F39" i="14"/>
  <c r="G39" i="14"/>
  <c r="E39" i="14"/>
  <c r="B7" i="13"/>
  <c r="D39" i="14"/>
  <c r="G34" i="14"/>
  <c r="G30" i="14"/>
  <c r="G29" i="14"/>
  <c r="G28" i="14"/>
  <c r="G26" i="14"/>
  <c r="G25" i="14"/>
  <c r="G24" i="14"/>
  <c r="G19" i="14"/>
  <c r="G15" i="14"/>
  <c r="G10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4" i="12"/>
  <c r="G33" i="12"/>
  <c r="G32" i="12"/>
  <c r="G31" i="12"/>
  <c r="G18" i="12"/>
  <c r="G17" i="12"/>
  <c r="F60" i="7"/>
  <c r="F62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18" i="7"/>
  <c r="G17" i="7"/>
  <c r="G15" i="7"/>
  <c r="G14" i="7"/>
  <c r="G9" i="7"/>
  <c r="F62" i="10"/>
  <c r="F64" i="10"/>
  <c r="E62" i="10"/>
  <c r="D62" i="10"/>
  <c r="G54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31" i="10"/>
  <c r="G30" i="10"/>
  <c r="G29" i="10"/>
  <c r="G28" i="10"/>
  <c r="G26" i="10"/>
  <c r="G25" i="10"/>
  <c r="G21" i="10"/>
  <c r="G19" i="10"/>
  <c r="G17" i="10"/>
  <c r="G15" i="10"/>
  <c r="G12" i="10"/>
  <c r="G10" i="10"/>
  <c r="F62" i="9"/>
  <c r="F64" i="9"/>
  <c r="E62" i="9"/>
  <c r="D62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21" i="9"/>
  <c r="G19" i="9"/>
  <c r="G18" i="9"/>
  <c r="G17" i="9"/>
  <c r="G16" i="9"/>
  <c r="G14" i="9"/>
  <c r="G13" i="9"/>
  <c r="G11" i="9"/>
  <c r="F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5" i="11"/>
  <c r="G23" i="11"/>
  <c r="G22" i="11"/>
  <c r="G20" i="11"/>
  <c r="G18" i="11"/>
  <c r="G15" i="11"/>
  <c r="G13" i="11"/>
  <c r="G10" i="11"/>
  <c r="F61" i="8"/>
  <c r="F63" i="8"/>
  <c r="E61" i="8"/>
  <c r="D61" i="8"/>
  <c r="G54" i="8"/>
  <c r="G53" i="8"/>
  <c r="G52" i="8"/>
  <c r="G51" i="8"/>
  <c r="G50" i="8"/>
  <c r="G48" i="8"/>
  <c r="G47" i="8"/>
  <c r="G46" i="8"/>
  <c r="G45" i="8"/>
  <c r="G44" i="8"/>
  <c r="G39" i="8"/>
  <c r="F39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G62" i="6"/>
  <c r="F62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G34" i="6"/>
  <c r="G33" i="6"/>
  <c r="G32" i="6"/>
  <c r="G31" i="6"/>
  <c r="G30" i="6"/>
  <c r="G28" i="6"/>
  <c r="G26" i="6"/>
  <c r="G25" i="6"/>
  <c r="G22" i="6"/>
  <c r="G21" i="6"/>
  <c r="G20" i="6"/>
  <c r="G19" i="6"/>
  <c r="G18" i="6"/>
  <c r="G16" i="6"/>
  <c r="G15" i="6"/>
  <c r="G14" i="6"/>
  <c r="G13" i="6"/>
  <c r="G11" i="6"/>
  <c r="F62" i="5"/>
  <c r="F64" i="5"/>
  <c r="E62" i="5"/>
  <c r="G62" i="5"/>
  <c r="D62" i="5"/>
  <c r="G56" i="5"/>
  <c r="G55" i="5"/>
  <c r="G54" i="5"/>
  <c r="G50" i="5"/>
  <c r="G48" i="5"/>
  <c r="G46" i="5"/>
  <c r="G39" i="5"/>
  <c r="F39" i="5"/>
  <c r="E39" i="5"/>
  <c r="D39" i="5"/>
  <c r="G25" i="5"/>
  <c r="G23" i="5"/>
  <c r="G18" i="5"/>
  <c r="G13" i="5"/>
  <c r="G12" i="5"/>
  <c r="G10" i="5"/>
  <c r="G62" i="4"/>
  <c r="F62" i="4"/>
  <c r="E62" i="4"/>
  <c r="D62" i="4"/>
  <c r="G55" i="4"/>
  <c r="G54" i="4"/>
  <c r="G53" i="4"/>
  <c r="G52" i="4"/>
  <c r="G51" i="4"/>
  <c r="G50" i="4"/>
  <c r="G49" i="4"/>
  <c r="G48" i="4"/>
  <c r="G47" i="4"/>
  <c r="G46" i="4"/>
  <c r="G45" i="4"/>
  <c r="F40" i="4"/>
  <c r="F64" i="4"/>
  <c r="E40" i="4"/>
  <c r="D40" i="4"/>
  <c r="G35" i="4"/>
  <c r="G33" i="4"/>
  <c r="G31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G40" i="3"/>
  <c r="F40" i="3"/>
  <c r="E40" i="3"/>
  <c r="D40" i="3"/>
  <c r="G35" i="3"/>
  <c r="G34" i="3"/>
  <c r="G33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F60" i="2"/>
  <c r="F62" i="2"/>
  <c r="E60" i="2"/>
  <c r="D60" i="2"/>
  <c r="G53" i="2"/>
  <c r="G50" i="2"/>
  <c r="G48" i="2"/>
  <c r="G47" i="2"/>
  <c r="G46" i="2"/>
  <c r="G44" i="2"/>
  <c r="G39" i="2"/>
  <c r="F39" i="2"/>
  <c r="E39" i="2"/>
  <c r="D39" i="2"/>
  <c r="G34" i="2"/>
  <c r="G32" i="2"/>
  <c r="G30" i="2"/>
  <c r="G29" i="2"/>
  <c r="G18" i="2"/>
  <c r="F60" i="1"/>
  <c r="F62" i="1"/>
  <c r="E60" i="1"/>
  <c r="D60" i="1"/>
  <c r="G53" i="1"/>
  <c r="G52" i="1"/>
  <c r="G50" i="1"/>
  <c r="G49" i="1"/>
  <c r="G48" i="1"/>
  <c r="G47" i="1"/>
  <c r="G46" i="1"/>
  <c r="G45" i="1"/>
  <c r="G44" i="1"/>
  <c r="F39" i="1"/>
  <c r="E39" i="1"/>
  <c r="D39" i="1"/>
  <c r="G33" i="1"/>
  <c r="G31" i="1"/>
  <c r="G30" i="1"/>
  <c r="G29" i="1"/>
  <c r="G25" i="1"/>
  <c r="G24" i="1"/>
  <c r="G23" i="1"/>
  <c r="G22" i="1"/>
  <c r="G20" i="1"/>
  <c r="G18" i="1"/>
  <c r="G16" i="1"/>
  <c r="G15" i="1"/>
  <c r="G13" i="1"/>
  <c r="G11" i="1"/>
  <c r="A3" i="14"/>
  <c r="A4" i="13"/>
  <c r="A3" i="12"/>
  <c r="A3" i="11"/>
  <c r="A3" i="10"/>
  <c r="A3" i="9"/>
  <c r="A3" i="8"/>
  <c r="A3" i="7"/>
  <c r="A3" i="6"/>
  <c r="A3" i="5"/>
  <c r="A3" i="4"/>
  <c r="A3" i="3"/>
  <c r="A3" i="2"/>
  <c r="B13" i="13"/>
  <c r="B6" i="13"/>
  <c r="F63" i="14"/>
  <c r="B11" i="13"/>
  <c r="G60" i="12"/>
  <c r="G60" i="7"/>
  <c r="G62" i="10"/>
  <c r="G62" i="9"/>
  <c r="B8" i="13"/>
  <c r="B16" i="13"/>
  <c r="G61" i="11"/>
  <c r="G61" i="8"/>
  <c r="F64" i="6"/>
  <c r="G40" i="4"/>
  <c r="B12" i="13"/>
  <c r="B14" i="13"/>
  <c r="G62" i="3"/>
  <c r="G60" i="2"/>
  <c r="G39" i="1"/>
  <c r="G60" i="1"/>
  <c r="B9" i="13"/>
</calcChain>
</file>

<file path=xl/sharedStrings.xml><?xml version="1.0" encoding="utf-8"?>
<sst xmlns="http://schemas.openxmlformats.org/spreadsheetml/2006/main" count="933" uniqueCount="150">
  <si>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</si>
  <si>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</si>
  <si>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</si>
  <si>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</si>
  <si>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</si>
  <si>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</si>
  <si>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</si>
  <si>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</si>
  <si>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</si>
  <si>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</si>
  <si>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</si>
  <si>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</si>
  <si>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</si>
  <si>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</si>
  <si>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</si>
  <si>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</si>
  <si>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</si>
  <si>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</si>
  <si>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</si>
  <si>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</si>
  <si>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</si>
  <si>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</si>
  <si>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</si>
  <si>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</si>
  <si>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</si>
  <si>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</si>
  <si>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</si>
  <si>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</si>
  <si>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</si>
  <si>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</si>
  <si>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</si>
  <si>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</si>
  <si>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</si>
  <si>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</si>
  <si>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</si>
  <si>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</si>
  <si>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</si>
  <si>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</si>
  <si>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</si>
  <si>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</si>
  <si>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</si>
  <si>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</si>
  <si>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</si>
  <si>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</si>
  <si>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</si>
  <si>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</si>
  <si>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</si>
  <si>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</si>
  <si>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</si>
  <si>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</si>
  <si>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</si>
  <si>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</si>
  <si>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</si>
  <si>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</si>
  <si>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</si>
  <si>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</si>
  <si>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</si>
  <si>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</si>
  <si>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</si>
  <si>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</si>
  <si>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</si>
  <si>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</si>
  <si>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</si>
  <si>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</si>
  <si>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</si>
  <si>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</si>
  <si>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</si>
  <si>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</si>
  <si>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</si>
  <si>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</si>
  <si>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</si>
  <si>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</si>
  <si>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</si>
  <si>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</si>
  <si>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</si>
  <si>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</si>
  <si>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</si>
  <si>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</si>
  <si>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</si>
  <si>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</si>
  <si>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</si>
  <si>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</si>
  <si>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</si>
  <si>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</si>
  <si>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</si>
  <si>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</si>
  <si>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</si>
  <si>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</si>
  <si>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</si>
  <si>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</si>
  <si>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</si>
  <si>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</si>
  <si>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</si>
  <si>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</si>
  <si>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</si>
  <si>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</si>
  <si>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</si>
  <si>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</si>
  <si>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</si>
  <si>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</si>
  <si>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</si>
  <si>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</si>
  <si>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</si>
  <si>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>BOAT: ISLE OF CAPRI-CAPE GIRARDEAU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</si>
  <si>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</si>
  <si>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</si>
  <si>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</si>
  <si>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</si>
  <si>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</si>
  <si>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</si>
  <si>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</si>
  <si>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</si>
  <si>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</si>
  <si>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</si>
  <si>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</si>
  <si>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</si>
  <si>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</si>
  <si>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</si>
  <si>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</si>
  <si>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</si>
  <si>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</si>
  <si>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</si>
  <si>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</si>
  <si>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</si>
  <si>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</si>
  <si>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</si>
  <si>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</si>
  <si>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</si>
  <si>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</si>
  <si>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</si>
  <si>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</si>
  <si>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</si>
  <si>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</si>
  <si>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</si>
  <si>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</si>
  <si>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</si>
  <si>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</si>
  <si>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</si>
  <si>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</si>
  <si>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</si>
  <si>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</si>
  <si>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</si>
  <si>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</si>
  <si>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</si>
  <si>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</si>
  <si>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</si>
  <si>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</si>
  <si>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>MONTH ENDED:   OCTOBER 2019</t>
  </si>
  <si>
    <t xml:space="preserve">   5 Treasures Baccarat</t>
  </si>
  <si>
    <t xml:space="preserve">    I LUV Suits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</si>
</sst>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7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6" fillId="2" borderId="2" xfId="0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16" fillId="0" borderId="4" xfId="0" applyNumberFormat="1" applyFont="1" applyBorder="1" applyAlignment="1"/>
    <xf numFmtId="3" fontId="13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/>
    <xf numFmtId="0" fontId="16" fillId="0" borderId="7" xfId="0" applyNumberFormat="1" applyFont="1" applyBorder="1" applyAlignment="1"/>
    <xf numFmtId="4" fontId="13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6" fillId="4" borderId="7" xfId="0" applyNumberFormat="1" applyFont="1" applyFill="1" applyBorder="1" applyAlignment="1"/>
    <xf numFmtId="4" fontId="12" fillId="4" borderId="3" xfId="0" applyNumberFormat="1" applyFont="1" applyFill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164" fontId="13" fillId="4" borderId="3" xfId="0" applyNumberFormat="1" applyFont="1" applyFill="1" applyBorder="1" applyAlignment="1">
      <alignment horizontal="center"/>
    </xf>
    <xf numFmtId="0" fontId="13" fillId="0" borderId="8" xfId="0" applyNumberFormat="1" applyFont="1" applyBorder="1" applyAlignment="1"/>
    <xf numFmtId="0" fontId="12" fillId="0" borderId="8" xfId="0" applyNumberFormat="1" applyFont="1" applyBorder="1" applyAlignment="1"/>
    <xf numFmtId="0" fontId="14" fillId="0" borderId="0" xfId="0" applyNumberFormat="1" applyFont="1" applyAlignment="1"/>
    <xf numFmtId="0" fontId="13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9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10" xfId="0" applyNumberFormat="1" applyFont="1" applyBorder="1" applyAlignment="1" applyProtection="1">
      <protection locked="0"/>
    </xf>
    <xf numFmtId="164" fontId="8" fillId="3" borderId="10" xfId="0" applyNumberFormat="1" applyFont="1" applyFill="1" applyBorder="1" applyAlignment="1" applyProtection="1">
      <protection locked="0"/>
    </xf>
    <xf numFmtId="164" fontId="10" fillId="0" borderId="10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Continuous"/>
    </xf>
    <xf numFmtId="164" fontId="10" fillId="0" borderId="12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9" xfId="0" applyNumberFormat="1" applyFont="1" applyBorder="1" applyAlignment="1" applyProtection="1">
      <alignment horizontal="center"/>
      <protection locked="0"/>
    </xf>
    <xf numFmtId="40" fontId="8" fillId="0" borderId="9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147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118</v>
      </c>
      <c r="B11" s="13"/>
      <c r="C11" s="14"/>
      <c r="D11" s="86">
        <v>5</v>
      </c>
      <c r="E11" s="87">
        <v>889788</v>
      </c>
      <c r="F11" s="87">
        <v>225718.5</v>
      </c>
      <c r="G11" s="88">
        <f>F11/E11</f>
        <v>0.25367671849923801</v>
      </c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126</v>
      </c>
      <c r="B13" s="13"/>
      <c r="C13" s="14"/>
      <c r="D13" s="86">
        <v>1</v>
      </c>
      <c r="E13" s="87">
        <v>198962</v>
      </c>
      <c r="F13" s="87">
        <v>56083.5</v>
      </c>
      <c r="G13" s="88">
        <f>F13/E13</f>
        <v>0.28188045958524743</v>
      </c>
      <c r="H13" s="15"/>
    </row>
    <row r="14" spans="1:8" ht="15.75" x14ac:dyDescent="0.25">
      <c r="A14" s="106" t="s">
        <v>57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130</v>
      </c>
      <c r="B15" s="13"/>
      <c r="C15" s="14"/>
      <c r="D15" s="86">
        <v>2</v>
      </c>
      <c r="E15" s="87">
        <v>312831</v>
      </c>
      <c r="F15" s="87">
        <v>67413</v>
      </c>
      <c r="G15" s="88">
        <f>F15/E15</f>
        <v>0.21549334944426862</v>
      </c>
      <c r="H15" s="15"/>
    </row>
    <row r="16" spans="1:8" ht="15.75" x14ac:dyDescent="0.25">
      <c r="A16" s="106" t="s">
        <v>137</v>
      </c>
      <c r="B16" s="13"/>
      <c r="C16" s="14"/>
      <c r="D16" s="86">
        <v>2</v>
      </c>
      <c r="E16" s="87">
        <v>1488047</v>
      </c>
      <c r="F16" s="87">
        <v>305696.5</v>
      </c>
      <c r="G16" s="88">
        <f>F16/E16</f>
        <v>0.20543470737147415</v>
      </c>
      <c r="H16" s="15"/>
    </row>
    <row r="17" spans="1:8" ht="15.75" x14ac:dyDescent="0.25">
      <c r="A17" s="106" t="s">
        <v>13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87">
        <v>621463</v>
      </c>
      <c r="F18" s="87">
        <v>63815</v>
      </c>
      <c r="G18" s="88">
        <f>F18/E18</f>
        <v>0.10268511560623883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>
        <v>1</v>
      </c>
      <c r="E20" s="87">
        <v>618920</v>
      </c>
      <c r="F20" s="87">
        <v>113910</v>
      </c>
      <c r="G20" s="88">
        <f t="shared" ref="G20:G25" si="0">F20/E20</f>
        <v>0.18404640341239578</v>
      </c>
      <c r="H20" s="15"/>
    </row>
    <row r="21" spans="1:8" ht="15.75" x14ac:dyDescent="0.25">
      <c r="A21" s="106" t="s">
        <v>138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60</v>
      </c>
      <c r="B22" s="13"/>
      <c r="C22" s="14"/>
      <c r="D22" s="86">
        <v>1</v>
      </c>
      <c r="E22" s="87">
        <v>156665</v>
      </c>
      <c r="F22" s="87">
        <v>55998.5</v>
      </c>
      <c r="G22" s="88">
        <f t="shared" si="0"/>
        <v>0.3574410366067724</v>
      </c>
      <c r="H22" s="15"/>
    </row>
    <row r="23" spans="1:8" ht="15.75" x14ac:dyDescent="0.25">
      <c r="A23" s="106" t="s">
        <v>18</v>
      </c>
      <c r="B23" s="13"/>
      <c r="C23" s="14"/>
      <c r="D23" s="86">
        <v>5</v>
      </c>
      <c r="E23" s="87">
        <v>2653722</v>
      </c>
      <c r="F23" s="87">
        <v>311267.5</v>
      </c>
      <c r="G23" s="88">
        <f t="shared" si="0"/>
        <v>0.11729469025014677</v>
      </c>
      <c r="H23" s="15"/>
    </row>
    <row r="24" spans="1:8" ht="15.75" x14ac:dyDescent="0.25">
      <c r="A24" s="106" t="s">
        <v>19</v>
      </c>
      <c r="B24" s="13"/>
      <c r="C24" s="14"/>
      <c r="D24" s="86">
        <v>1</v>
      </c>
      <c r="E24" s="87">
        <v>148645</v>
      </c>
      <c r="F24" s="87">
        <v>6314.5</v>
      </c>
      <c r="G24" s="88">
        <f t="shared" si="0"/>
        <v>4.2480406337246458E-2</v>
      </c>
      <c r="H24" s="15"/>
    </row>
    <row r="25" spans="1:8" ht="15.75" x14ac:dyDescent="0.25">
      <c r="A25" s="107" t="s">
        <v>20</v>
      </c>
      <c r="B25" s="13"/>
      <c r="C25" s="14"/>
      <c r="D25" s="86">
        <v>3</v>
      </c>
      <c r="E25" s="87">
        <v>589821</v>
      </c>
      <c r="F25" s="87">
        <v>168294</v>
      </c>
      <c r="G25" s="88">
        <f t="shared" si="0"/>
        <v>0.28533063420936183</v>
      </c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9">
        <v>33397</v>
      </c>
      <c r="F29" s="89">
        <v>10445</v>
      </c>
      <c r="G29" s="88">
        <f>F29/E29</f>
        <v>0.31275264245291495</v>
      </c>
      <c r="H29" s="15"/>
    </row>
    <row r="30" spans="1:8" ht="15.75" x14ac:dyDescent="0.25">
      <c r="A30" s="83" t="s">
        <v>25</v>
      </c>
      <c r="B30" s="13"/>
      <c r="C30" s="14"/>
      <c r="D30" s="86">
        <v>1</v>
      </c>
      <c r="E30" s="89">
        <v>112604</v>
      </c>
      <c r="F30" s="87">
        <v>18233.5</v>
      </c>
      <c r="G30" s="88">
        <f>F30/E30</f>
        <v>0.16192586409008561</v>
      </c>
      <c r="H30" s="15"/>
    </row>
    <row r="31" spans="1:8" ht="15.75" x14ac:dyDescent="0.25">
      <c r="A31" s="83" t="s">
        <v>26</v>
      </c>
      <c r="B31" s="13"/>
      <c r="C31" s="14"/>
      <c r="D31" s="86">
        <v>16</v>
      </c>
      <c r="E31" s="89">
        <v>2215364</v>
      </c>
      <c r="F31" s="89">
        <v>386622.5</v>
      </c>
      <c r="G31" s="88">
        <f>F31/E31</f>
        <v>0.17451872468813251</v>
      </c>
      <c r="H31" s="15"/>
    </row>
    <row r="32" spans="1:8" ht="15.75" x14ac:dyDescent="0.25">
      <c r="A32" s="83" t="s">
        <v>132</v>
      </c>
      <c r="B32" s="13"/>
      <c r="C32" s="14"/>
      <c r="D32" s="86"/>
      <c r="E32" s="89"/>
      <c r="F32" s="89"/>
      <c r="G32" s="88"/>
      <c r="H32" s="15"/>
    </row>
    <row r="33" spans="1:8" ht="15.75" x14ac:dyDescent="0.25">
      <c r="A33" s="83" t="s">
        <v>109</v>
      </c>
      <c r="B33" s="13"/>
      <c r="C33" s="14"/>
      <c r="D33" s="86">
        <v>1</v>
      </c>
      <c r="E33" s="89">
        <v>186000</v>
      </c>
      <c r="F33" s="89">
        <v>54816</v>
      </c>
      <c r="G33" s="88">
        <f>F33/E33</f>
        <v>0.29470967741935483</v>
      </c>
      <c r="H33" s="15"/>
    </row>
    <row r="34" spans="1:8" ht="15.75" x14ac:dyDescent="0.25">
      <c r="A34" s="83" t="s">
        <v>27</v>
      </c>
      <c r="B34" s="13"/>
      <c r="C34" s="14"/>
      <c r="D34" s="86"/>
      <c r="E34" s="89"/>
      <c r="F34" s="89"/>
      <c r="G34" s="88"/>
      <c r="H34" s="15"/>
    </row>
    <row r="35" spans="1:8" x14ac:dyDescent="0.2">
      <c r="A35" s="16" t="s">
        <v>28</v>
      </c>
      <c r="B35" s="13"/>
      <c r="C35" s="14"/>
      <c r="D35" s="90"/>
      <c r="E35" s="91"/>
      <c r="F35" s="87"/>
      <c r="G35" s="92"/>
      <c r="H35" s="15"/>
    </row>
    <row r="36" spans="1:8" x14ac:dyDescent="0.2">
      <c r="A36" s="16" t="s">
        <v>29</v>
      </c>
      <c r="B36" s="13"/>
      <c r="C36" s="14"/>
      <c r="D36" s="90"/>
      <c r="E36" s="91"/>
      <c r="F36" s="89"/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42</v>
      </c>
      <c r="E39" s="95">
        <f>SUM(E9:E38)</f>
        <v>10226229</v>
      </c>
      <c r="F39" s="95">
        <f>SUM(F9:F38)</f>
        <v>1844628</v>
      </c>
      <c r="G39" s="96">
        <f>F39/E39</f>
        <v>0.18038203525463786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110</v>
      </c>
      <c r="E44" s="87">
        <v>10984297.800000001</v>
      </c>
      <c r="F44" s="87">
        <v>666764.1</v>
      </c>
      <c r="G44" s="88">
        <f t="shared" ref="G44:G50" si="1">1-(+F44/E44)</f>
        <v>0.93929843198533824</v>
      </c>
      <c r="H44" s="15"/>
    </row>
    <row r="45" spans="1:8" ht="15.75" x14ac:dyDescent="0.25">
      <c r="A45" s="27" t="s">
        <v>37</v>
      </c>
      <c r="B45" s="28"/>
      <c r="C45" s="14"/>
      <c r="D45" s="86">
        <v>2</v>
      </c>
      <c r="E45" s="87">
        <v>1223628.6299999999</v>
      </c>
      <c r="F45" s="87">
        <v>145631.98000000001</v>
      </c>
      <c r="G45" s="88">
        <f t="shared" si="1"/>
        <v>0.88098351376430284</v>
      </c>
      <c r="H45" s="15"/>
    </row>
    <row r="46" spans="1:8" ht="15.75" x14ac:dyDescent="0.25">
      <c r="A46" s="27" t="s">
        <v>38</v>
      </c>
      <c r="B46" s="28"/>
      <c r="C46" s="14"/>
      <c r="D46" s="86">
        <v>130</v>
      </c>
      <c r="E46" s="87">
        <v>7713779.25</v>
      </c>
      <c r="F46" s="87">
        <v>585458.1</v>
      </c>
      <c r="G46" s="88">
        <f t="shared" si="1"/>
        <v>0.92410230043853014</v>
      </c>
      <c r="H46" s="15"/>
    </row>
    <row r="47" spans="1:8" ht="15.75" x14ac:dyDescent="0.25">
      <c r="A47" s="27" t="s">
        <v>39</v>
      </c>
      <c r="B47" s="28"/>
      <c r="C47" s="14"/>
      <c r="D47" s="86">
        <v>16</v>
      </c>
      <c r="E47" s="87">
        <v>3151864.5</v>
      </c>
      <c r="F47" s="87">
        <v>148760.5</v>
      </c>
      <c r="G47" s="88">
        <f t="shared" si="1"/>
        <v>0.95280238093991665</v>
      </c>
      <c r="H47" s="15"/>
    </row>
    <row r="48" spans="1:8" ht="15.75" x14ac:dyDescent="0.25">
      <c r="A48" s="27" t="s">
        <v>40</v>
      </c>
      <c r="B48" s="28"/>
      <c r="C48" s="14"/>
      <c r="D48" s="86">
        <v>142</v>
      </c>
      <c r="E48" s="87">
        <v>11939167.050000001</v>
      </c>
      <c r="F48" s="87">
        <v>926265.43</v>
      </c>
      <c r="G48" s="88">
        <f t="shared" si="1"/>
        <v>0.92241791859340805</v>
      </c>
      <c r="H48" s="15"/>
    </row>
    <row r="49" spans="1:8" ht="15.75" x14ac:dyDescent="0.25">
      <c r="A49" s="27" t="s">
        <v>41</v>
      </c>
      <c r="B49" s="28"/>
      <c r="C49" s="14"/>
      <c r="D49" s="86">
        <v>11</v>
      </c>
      <c r="E49" s="87">
        <v>1622672</v>
      </c>
      <c r="F49" s="87">
        <v>18376</v>
      </c>
      <c r="G49" s="88">
        <f t="shared" si="1"/>
        <v>0.98867546860979916</v>
      </c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87">
        <v>1841716.37</v>
      </c>
      <c r="F50" s="87">
        <v>142171.37</v>
      </c>
      <c r="G50" s="88">
        <f t="shared" si="1"/>
        <v>0.92280495937601947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>
        <v>1</v>
      </c>
      <c r="E52" s="87">
        <v>113225</v>
      </c>
      <c r="F52" s="87">
        <v>1600</v>
      </c>
      <c r="G52" s="88">
        <f>1-(+F52/E52)</f>
        <v>0.98586884521969531</v>
      </c>
      <c r="H52" s="15"/>
    </row>
    <row r="53" spans="1:8" ht="15.75" x14ac:dyDescent="0.25">
      <c r="A53" s="29" t="s">
        <v>65</v>
      </c>
      <c r="B53" s="30"/>
      <c r="C53" s="14"/>
      <c r="D53" s="86">
        <v>888</v>
      </c>
      <c r="E53" s="87">
        <v>77228617.510000005</v>
      </c>
      <c r="F53" s="87">
        <v>8894900.9299999997</v>
      </c>
      <c r="G53" s="88">
        <f>1-(+F53/E53)</f>
        <v>0.88482377107361487</v>
      </c>
      <c r="H53" s="15"/>
    </row>
    <row r="54" spans="1:8" ht="15.75" x14ac:dyDescent="0.25">
      <c r="A54" s="29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31" t="s">
        <v>45</v>
      </c>
      <c r="B55" s="30"/>
      <c r="C55" s="14"/>
      <c r="D55" s="90"/>
      <c r="E55" s="93"/>
      <c r="F55" s="87"/>
      <c r="G55" s="92"/>
      <c r="H55" s="15"/>
    </row>
    <row r="56" spans="1:8" x14ac:dyDescent="0.2">
      <c r="A56" s="16" t="s">
        <v>46</v>
      </c>
      <c r="B56" s="28"/>
      <c r="C56" s="14"/>
      <c r="D56" s="90"/>
      <c r="E56" s="93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91"/>
      <c r="F57" s="89"/>
      <c r="G57" s="92"/>
      <c r="H57" s="15"/>
    </row>
    <row r="58" spans="1:8" x14ac:dyDescent="0.2">
      <c r="A58" s="16" t="s">
        <v>30</v>
      </c>
      <c r="B58" s="28"/>
      <c r="C58" s="14"/>
      <c r="D58" s="90"/>
      <c r="E58" s="91"/>
      <c r="F58" s="89"/>
      <c r="G58" s="92"/>
      <c r="H58" s="15"/>
    </row>
    <row r="59" spans="1:8" ht="15.75" x14ac:dyDescent="0.25">
      <c r="A59" s="32"/>
      <c r="B59" s="18"/>
      <c r="C59" s="14"/>
      <c r="D59" s="90"/>
      <c r="E59" s="93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1318</v>
      </c>
      <c r="E60" s="95">
        <f>SUM(E44:E59)</f>
        <v>115818968.11000001</v>
      </c>
      <c r="F60" s="95">
        <f>SUM(F44:F59)</f>
        <v>11529928.41</v>
      </c>
      <c r="G60" s="96">
        <f>1-(+F60/E60)</f>
        <v>0.90044870371276875</v>
      </c>
      <c r="H60" s="15"/>
    </row>
    <row r="61" spans="1:8" x14ac:dyDescent="0.2">
      <c r="A61" s="33"/>
      <c r="B61" s="33"/>
      <c r="C61" s="33"/>
      <c r="D61" s="104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6"/>
      <c r="D62" s="36"/>
      <c r="E62" s="36"/>
      <c r="F62" s="37">
        <f>F60+F39</f>
        <v>13374556.41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87">
        <v>1453228</v>
      </c>
      <c r="F10" s="87">
        <v>205280.5</v>
      </c>
      <c r="G10" s="117">
        <f>F10/E10</f>
        <v>0.14125828844475885</v>
      </c>
      <c r="H10" s="15"/>
    </row>
    <row r="11" spans="1:8" ht="15.75" x14ac:dyDescent="0.25">
      <c r="A11" s="106" t="s">
        <v>135</v>
      </c>
      <c r="B11" s="13"/>
      <c r="C11" s="14"/>
      <c r="D11" s="86"/>
      <c r="E11" s="87"/>
      <c r="F11" s="87"/>
      <c r="G11" s="117"/>
      <c r="H11" s="15"/>
    </row>
    <row r="12" spans="1:8" ht="15.75" x14ac:dyDescent="0.25">
      <c r="A12" s="106" t="s">
        <v>25</v>
      </c>
      <c r="B12" s="13"/>
      <c r="C12" s="14"/>
      <c r="D12" s="86">
        <v>1</v>
      </c>
      <c r="E12" s="87">
        <v>56495</v>
      </c>
      <c r="F12" s="87">
        <v>22008</v>
      </c>
      <c r="G12" s="117">
        <f>F12/E12</f>
        <v>0.38955659792902025</v>
      </c>
      <c r="H12" s="15"/>
    </row>
    <row r="13" spans="1:8" ht="15.75" x14ac:dyDescent="0.25">
      <c r="A13" s="106" t="s">
        <v>81</v>
      </c>
      <c r="B13" s="13"/>
      <c r="C13" s="14"/>
      <c r="D13" s="86"/>
      <c r="E13" s="87"/>
      <c r="F13" s="87"/>
      <c r="G13" s="117"/>
      <c r="H13" s="15"/>
    </row>
    <row r="14" spans="1:8" ht="15.75" x14ac:dyDescent="0.25">
      <c r="A14" s="106" t="s">
        <v>118</v>
      </c>
      <c r="B14" s="13"/>
      <c r="C14" s="14"/>
      <c r="D14" s="86"/>
      <c r="E14" s="87"/>
      <c r="F14" s="87"/>
      <c r="G14" s="117"/>
      <c r="H14" s="15"/>
    </row>
    <row r="15" spans="1:8" ht="15.75" x14ac:dyDescent="0.25">
      <c r="A15" s="106" t="s">
        <v>120</v>
      </c>
      <c r="B15" s="13"/>
      <c r="C15" s="14"/>
      <c r="D15" s="86">
        <v>23</v>
      </c>
      <c r="E15" s="87">
        <v>3272549</v>
      </c>
      <c r="F15" s="87">
        <v>554063</v>
      </c>
      <c r="G15" s="117">
        <f>F15/E15</f>
        <v>0.16930625026546586</v>
      </c>
      <c r="H15" s="15"/>
    </row>
    <row r="16" spans="1:8" ht="15.75" x14ac:dyDescent="0.25">
      <c r="A16" s="106" t="s">
        <v>115</v>
      </c>
      <c r="B16" s="13"/>
      <c r="C16" s="14"/>
      <c r="D16" s="86"/>
      <c r="E16" s="87"/>
      <c r="F16" s="87"/>
      <c r="G16" s="117"/>
      <c r="H16" s="15"/>
    </row>
    <row r="17" spans="1:8" ht="15.75" x14ac:dyDescent="0.25">
      <c r="A17" s="106" t="s">
        <v>87</v>
      </c>
      <c r="B17" s="13"/>
      <c r="C17" s="14"/>
      <c r="D17" s="86">
        <v>1</v>
      </c>
      <c r="E17" s="87">
        <v>683814</v>
      </c>
      <c r="F17" s="87">
        <v>221602</v>
      </c>
      <c r="G17" s="117">
        <f>F17/E17</f>
        <v>0.32406765582453706</v>
      </c>
      <c r="H17" s="15"/>
    </row>
    <row r="18" spans="1:8" ht="15.75" x14ac:dyDescent="0.25">
      <c r="A18" s="83" t="s">
        <v>126</v>
      </c>
      <c r="B18" s="13"/>
      <c r="C18" s="14"/>
      <c r="D18" s="86"/>
      <c r="E18" s="87"/>
      <c r="F18" s="87"/>
      <c r="G18" s="117"/>
      <c r="H18" s="15"/>
    </row>
    <row r="19" spans="1:8" ht="15.75" x14ac:dyDescent="0.25">
      <c r="A19" s="106" t="s">
        <v>15</v>
      </c>
      <c r="B19" s="13"/>
      <c r="C19" s="14"/>
      <c r="D19" s="86">
        <v>4</v>
      </c>
      <c r="E19" s="87">
        <v>1278546</v>
      </c>
      <c r="F19" s="87">
        <v>208421</v>
      </c>
      <c r="G19" s="117">
        <f>F19/E19</f>
        <v>0.16301408005656426</v>
      </c>
      <c r="H19" s="15"/>
    </row>
    <row r="20" spans="1:8" ht="15.75" x14ac:dyDescent="0.25">
      <c r="A20" s="106" t="s">
        <v>63</v>
      </c>
      <c r="B20" s="13"/>
      <c r="C20" s="14"/>
      <c r="D20" s="86"/>
      <c r="E20" s="87"/>
      <c r="F20" s="87"/>
      <c r="G20" s="117"/>
      <c r="H20" s="15"/>
    </row>
    <row r="21" spans="1:8" ht="15.75" x14ac:dyDescent="0.25">
      <c r="A21" s="106" t="s">
        <v>109</v>
      </c>
      <c r="B21" s="13"/>
      <c r="C21" s="14"/>
      <c r="D21" s="86">
        <v>1</v>
      </c>
      <c r="E21" s="87">
        <v>87613</v>
      </c>
      <c r="F21" s="87">
        <v>18653</v>
      </c>
      <c r="G21" s="117">
        <f>F21/E21</f>
        <v>0.21290219487975529</v>
      </c>
      <c r="H21" s="15"/>
    </row>
    <row r="22" spans="1:8" ht="15.75" x14ac:dyDescent="0.25">
      <c r="A22" s="106" t="s">
        <v>138</v>
      </c>
      <c r="B22" s="13"/>
      <c r="C22" s="14"/>
      <c r="D22" s="86"/>
      <c r="E22" s="87"/>
      <c r="F22" s="87"/>
      <c r="G22" s="117"/>
      <c r="H22" s="15"/>
    </row>
    <row r="23" spans="1:8" ht="15.75" x14ac:dyDescent="0.25">
      <c r="A23" s="106" t="s">
        <v>128</v>
      </c>
      <c r="B23" s="13"/>
      <c r="C23" s="14"/>
      <c r="D23" s="86"/>
      <c r="E23" s="87"/>
      <c r="F23" s="87"/>
      <c r="G23" s="117"/>
      <c r="H23" s="15"/>
    </row>
    <row r="24" spans="1:8" ht="15.75" x14ac:dyDescent="0.25">
      <c r="A24" s="106" t="s">
        <v>18</v>
      </c>
      <c r="B24" s="13"/>
      <c r="C24" s="14"/>
      <c r="D24" s="86"/>
      <c r="E24" s="87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5</v>
      </c>
      <c r="E25" s="87">
        <v>889727</v>
      </c>
      <c r="F25" s="87">
        <v>222713</v>
      </c>
      <c r="G25" s="117">
        <f>F25/E25</f>
        <v>0.25031610819948141</v>
      </c>
      <c r="H25" s="15"/>
    </row>
    <row r="26" spans="1:8" ht="15.75" x14ac:dyDescent="0.25">
      <c r="A26" s="107" t="s">
        <v>21</v>
      </c>
      <c r="B26" s="13"/>
      <c r="C26" s="14"/>
      <c r="D26" s="86">
        <v>10</v>
      </c>
      <c r="E26" s="87">
        <v>136693</v>
      </c>
      <c r="F26" s="87">
        <v>136693</v>
      </c>
      <c r="G26" s="117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>
        <v>27662</v>
      </c>
      <c r="F28" s="87">
        <v>17412</v>
      </c>
      <c r="G28" s="117">
        <f t="shared" ref="G28:G34" si="0">F28/E28</f>
        <v>0.62945557081917436</v>
      </c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7">
        <v>127375</v>
      </c>
      <c r="F29" s="87">
        <v>45772</v>
      </c>
      <c r="G29" s="117">
        <f t="shared" si="0"/>
        <v>0.35934838076545633</v>
      </c>
      <c r="H29" s="15"/>
    </row>
    <row r="30" spans="1:8" ht="15.75" x14ac:dyDescent="0.25">
      <c r="A30" s="83" t="s">
        <v>73</v>
      </c>
      <c r="B30" s="13"/>
      <c r="C30" s="14"/>
      <c r="D30" s="86">
        <v>1</v>
      </c>
      <c r="E30" s="87">
        <v>73168</v>
      </c>
      <c r="F30" s="87">
        <v>16387</v>
      </c>
      <c r="G30" s="117">
        <f t="shared" si="0"/>
        <v>0.22396402799037832</v>
      </c>
      <c r="H30" s="15"/>
    </row>
    <row r="31" spans="1:8" ht="15.75" x14ac:dyDescent="0.25">
      <c r="A31" s="83" t="s">
        <v>88</v>
      </c>
      <c r="B31" s="13"/>
      <c r="C31" s="14"/>
      <c r="D31" s="86">
        <v>1</v>
      </c>
      <c r="E31" s="87">
        <v>138174</v>
      </c>
      <c r="F31" s="87">
        <v>343.5</v>
      </c>
      <c r="G31" s="117">
        <f t="shared" si="0"/>
        <v>2.4859959181901081E-3</v>
      </c>
      <c r="H31" s="15"/>
    </row>
    <row r="32" spans="1:8" ht="15.75" x14ac:dyDescent="0.25">
      <c r="A32" s="83" t="s">
        <v>122</v>
      </c>
      <c r="B32" s="13"/>
      <c r="C32" s="14"/>
      <c r="D32" s="86"/>
      <c r="E32" s="87"/>
      <c r="F32" s="87"/>
      <c r="G32" s="117"/>
      <c r="H32" s="15"/>
    </row>
    <row r="33" spans="1:8" ht="15.75" x14ac:dyDescent="0.25">
      <c r="A33" s="83" t="s">
        <v>27</v>
      </c>
      <c r="B33" s="13"/>
      <c r="C33" s="14"/>
      <c r="D33" s="86">
        <v>1</v>
      </c>
      <c r="E33" s="87">
        <v>325920</v>
      </c>
      <c r="F33" s="87">
        <v>60536.19</v>
      </c>
      <c r="G33" s="117">
        <f t="shared" si="0"/>
        <v>0.18573941458026511</v>
      </c>
      <c r="H33" s="15"/>
    </row>
    <row r="34" spans="1:8" ht="15.75" x14ac:dyDescent="0.25">
      <c r="A34" s="83" t="s">
        <v>85</v>
      </c>
      <c r="B34" s="13"/>
      <c r="C34" s="14"/>
      <c r="D34" s="86">
        <v>4</v>
      </c>
      <c r="E34" s="87">
        <v>1670708</v>
      </c>
      <c r="F34" s="87">
        <v>293100.5</v>
      </c>
      <c r="G34" s="117">
        <f t="shared" si="0"/>
        <v>0.17543490544128598</v>
      </c>
      <c r="H34" s="15"/>
    </row>
    <row r="35" spans="1:8" x14ac:dyDescent="0.2">
      <c r="A35" s="16" t="s">
        <v>28</v>
      </c>
      <c r="B35" s="13"/>
      <c r="C35" s="14"/>
      <c r="D35" s="90"/>
      <c r="E35" s="108">
        <v>16055</v>
      </c>
      <c r="F35" s="87">
        <v>3211</v>
      </c>
      <c r="G35" s="118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56</v>
      </c>
      <c r="E39" s="95">
        <f>SUM(E9:E38)</f>
        <v>10237727</v>
      </c>
      <c r="F39" s="95">
        <f>SUM(F9:F38)</f>
        <v>2026195.69</v>
      </c>
      <c r="G39" s="119">
        <f>F39/E39</f>
        <v>0.19791460448203005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63</v>
      </c>
      <c r="E44" s="124">
        <v>8013493.2999999998</v>
      </c>
      <c r="F44" s="87">
        <v>427833.2</v>
      </c>
      <c r="G44" s="117">
        <f>1-(+F44/E44)</f>
        <v>0.94661089939390108</v>
      </c>
      <c r="H44" s="15"/>
    </row>
    <row r="45" spans="1:8" ht="15.75" x14ac:dyDescent="0.25">
      <c r="A45" s="27" t="s">
        <v>37</v>
      </c>
      <c r="B45" s="28"/>
      <c r="C45" s="14"/>
      <c r="D45" s="86">
        <v>1</v>
      </c>
      <c r="E45" s="124">
        <v>497043.52</v>
      </c>
      <c r="F45" s="87">
        <v>9893.4500000000007</v>
      </c>
      <c r="G45" s="117">
        <f>1-(+F45/E45)</f>
        <v>0.98009540492550828</v>
      </c>
      <c r="H45" s="15"/>
    </row>
    <row r="46" spans="1:8" ht="15.75" x14ac:dyDescent="0.25">
      <c r="A46" s="27" t="s">
        <v>38</v>
      </c>
      <c r="B46" s="28"/>
      <c r="C46" s="14"/>
      <c r="D46" s="86">
        <v>119</v>
      </c>
      <c r="E46" s="124">
        <v>7341084.25</v>
      </c>
      <c r="F46" s="87">
        <v>448390.85</v>
      </c>
      <c r="G46" s="117">
        <f>1-(+F46/E46)</f>
        <v>0.93892035090048176</v>
      </c>
      <c r="H46" s="15"/>
    </row>
    <row r="47" spans="1:8" ht="15.75" x14ac:dyDescent="0.25">
      <c r="A47" s="27" t="s">
        <v>39</v>
      </c>
      <c r="B47" s="28"/>
      <c r="C47" s="14"/>
      <c r="D47" s="86">
        <v>6</v>
      </c>
      <c r="E47" s="124">
        <v>2067227</v>
      </c>
      <c r="F47" s="87">
        <v>28488.1</v>
      </c>
      <c r="G47" s="117">
        <f>1-(+F47/E47)</f>
        <v>0.98621917186646657</v>
      </c>
      <c r="H47" s="15"/>
    </row>
    <row r="48" spans="1:8" ht="15.75" x14ac:dyDescent="0.25">
      <c r="A48" s="27" t="s">
        <v>40</v>
      </c>
      <c r="B48" s="28"/>
      <c r="C48" s="14"/>
      <c r="D48" s="86">
        <v>90</v>
      </c>
      <c r="E48" s="124">
        <v>11612089.35</v>
      </c>
      <c r="F48" s="87">
        <v>724563.41</v>
      </c>
      <c r="G48" s="117">
        <f t="shared" ref="G48:G54" si="1">1-(+F48/E48)</f>
        <v>0.93760266665533365</v>
      </c>
      <c r="H48" s="15"/>
    </row>
    <row r="49" spans="1:8" ht="15.75" x14ac:dyDescent="0.25">
      <c r="A49" s="27" t="s">
        <v>41</v>
      </c>
      <c r="B49" s="28"/>
      <c r="C49" s="14"/>
      <c r="D49" s="86">
        <v>6</v>
      </c>
      <c r="E49" s="124">
        <v>1306462</v>
      </c>
      <c r="F49" s="87">
        <v>34601</v>
      </c>
      <c r="G49" s="117">
        <f t="shared" si="1"/>
        <v>0.97351549451878427</v>
      </c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124">
        <v>1122855</v>
      </c>
      <c r="F50" s="87">
        <v>140875</v>
      </c>
      <c r="G50" s="117">
        <f t="shared" si="1"/>
        <v>0.87453856464102664</v>
      </c>
      <c r="H50" s="15"/>
    </row>
    <row r="51" spans="1:8" ht="15.75" x14ac:dyDescent="0.25">
      <c r="A51" s="27" t="s">
        <v>43</v>
      </c>
      <c r="B51" s="28"/>
      <c r="C51" s="14"/>
      <c r="D51" s="86"/>
      <c r="E51" s="124"/>
      <c r="F51" s="87"/>
      <c r="G51" s="117"/>
      <c r="H51" s="15"/>
    </row>
    <row r="52" spans="1:8" ht="15.75" x14ac:dyDescent="0.25">
      <c r="A52" s="54" t="s">
        <v>44</v>
      </c>
      <c r="B52" s="28"/>
      <c r="C52" s="14"/>
      <c r="D52" s="86">
        <v>5</v>
      </c>
      <c r="E52" s="124">
        <v>278225</v>
      </c>
      <c r="F52" s="87">
        <v>-5425</v>
      </c>
      <c r="G52" s="117">
        <f t="shared" si="1"/>
        <v>1.0194986072423398</v>
      </c>
      <c r="H52" s="15"/>
    </row>
    <row r="53" spans="1:8" ht="15.75" x14ac:dyDescent="0.25">
      <c r="A53" s="55" t="s">
        <v>64</v>
      </c>
      <c r="B53" s="28"/>
      <c r="C53" s="14"/>
      <c r="D53" s="86"/>
      <c r="E53" s="124"/>
      <c r="F53" s="87"/>
      <c r="G53" s="117"/>
      <c r="H53" s="15"/>
    </row>
    <row r="54" spans="1:8" ht="15.75" x14ac:dyDescent="0.25">
      <c r="A54" s="27" t="s">
        <v>110</v>
      </c>
      <c r="B54" s="28"/>
      <c r="C54" s="14"/>
      <c r="D54" s="86">
        <v>1035</v>
      </c>
      <c r="E54" s="124">
        <v>68315277.670000002</v>
      </c>
      <c r="F54" s="87">
        <v>8071509.3600000003</v>
      </c>
      <c r="G54" s="117">
        <f t="shared" si="1"/>
        <v>0.88184913191761016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ht="15.75" x14ac:dyDescent="0.25">
      <c r="A56" s="56"/>
      <c r="B56" s="30"/>
      <c r="C56" s="14"/>
      <c r="D56" s="86"/>
      <c r="E56" s="87"/>
      <c r="F56" s="87"/>
      <c r="G56" s="117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118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118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118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118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118"/>
      <c r="H61" s="2"/>
    </row>
    <row r="62" spans="1:8" ht="15.75" x14ac:dyDescent="0.25">
      <c r="A62" s="20" t="s">
        <v>48</v>
      </c>
      <c r="B62" s="20"/>
      <c r="C62" s="21"/>
      <c r="D62" s="94">
        <f>SUM(D44:D58)</f>
        <v>1343</v>
      </c>
      <c r="E62" s="95">
        <f>SUM(E44:E61)</f>
        <v>100553757.09</v>
      </c>
      <c r="F62" s="95">
        <f>SUM(F44:F61)</f>
        <v>9880729.370000001</v>
      </c>
      <c r="G62" s="123">
        <f>1-(+F62/E62)</f>
        <v>0.90173684548498456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11906925.060000001</v>
      </c>
      <c r="G64" s="36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112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112">
        <v>221050</v>
      </c>
      <c r="F10" s="87">
        <v>38059</v>
      </c>
      <c r="G10" s="117">
        <f>F10/E10</f>
        <v>0.1721737163537661</v>
      </c>
      <c r="H10" s="15"/>
    </row>
    <row r="11" spans="1:8" ht="15.75" x14ac:dyDescent="0.25">
      <c r="A11" s="106" t="s">
        <v>80</v>
      </c>
      <c r="B11" s="13"/>
      <c r="C11" s="14"/>
      <c r="D11" s="86"/>
      <c r="E11" s="112"/>
      <c r="F11" s="87"/>
      <c r="G11" s="117"/>
      <c r="H11" s="15"/>
    </row>
    <row r="12" spans="1:8" ht="15.75" x14ac:dyDescent="0.25">
      <c r="A12" s="106" t="s">
        <v>25</v>
      </c>
      <c r="B12" s="13"/>
      <c r="C12" s="14"/>
      <c r="D12" s="86"/>
      <c r="E12" s="112"/>
      <c r="F12" s="87"/>
      <c r="G12" s="117"/>
      <c r="H12" s="15"/>
    </row>
    <row r="13" spans="1:8" ht="15.75" x14ac:dyDescent="0.25">
      <c r="A13" s="106" t="s">
        <v>81</v>
      </c>
      <c r="B13" s="13"/>
      <c r="C13" s="14"/>
      <c r="D13" s="86">
        <v>10</v>
      </c>
      <c r="E13" s="112">
        <v>965132</v>
      </c>
      <c r="F13" s="87">
        <v>248937.5</v>
      </c>
      <c r="G13" s="117">
        <f t="shared" ref="G13:G20" si="0">F13/E13</f>
        <v>0.25793103948475443</v>
      </c>
      <c r="H13" s="15"/>
    </row>
    <row r="14" spans="1:8" ht="15.75" x14ac:dyDescent="0.25">
      <c r="A14" s="106" t="s">
        <v>136</v>
      </c>
      <c r="B14" s="13"/>
      <c r="C14" s="14"/>
      <c r="D14" s="86"/>
      <c r="E14" s="112"/>
      <c r="F14" s="87"/>
      <c r="G14" s="117"/>
      <c r="H14" s="15"/>
    </row>
    <row r="15" spans="1:8" ht="15.75" x14ac:dyDescent="0.25">
      <c r="A15" s="106" t="s">
        <v>125</v>
      </c>
      <c r="B15" s="13"/>
      <c r="C15" s="14"/>
      <c r="D15" s="86">
        <v>1</v>
      </c>
      <c r="E15" s="112">
        <v>157256</v>
      </c>
      <c r="F15" s="87">
        <v>-4712.5</v>
      </c>
      <c r="G15" s="117">
        <f t="shared" si="0"/>
        <v>-2.9967060080378492E-2</v>
      </c>
      <c r="H15" s="15"/>
    </row>
    <row r="16" spans="1:8" ht="15.75" x14ac:dyDescent="0.25">
      <c r="A16" s="106" t="s">
        <v>134</v>
      </c>
      <c r="B16" s="13"/>
      <c r="C16" s="14"/>
      <c r="D16" s="86"/>
      <c r="E16" s="112"/>
      <c r="F16" s="87"/>
      <c r="G16" s="117"/>
      <c r="H16" s="15"/>
    </row>
    <row r="17" spans="1:8" ht="15.75" x14ac:dyDescent="0.25">
      <c r="A17" s="106" t="s">
        <v>59</v>
      </c>
      <c r="B17" s="13"/>
      <c r="C17" s="14"/>
      <c r="D17" s="86"/>
      <c r="E17" s="112"/>
      <c r="F17" s="87"/>
      <c r="G17" s="117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112">
        <v>460705</v>
      </c>
      <c r="F18" s="87">
        <v>83992</v>
      </c>
      <c r="G18" s="117">
        <f t="shared" si="0"/>
        <v>0.18231189155750427</v>
      </c>
      <c r="H18" s="15"/>
    </row>
    <row r="19" spans="1:8" ht="15.75" x14ac:dyDescent="0.25">
      <c r="A19" s="106" t="s">
        <v>15</v>
      </c>
      <c r="B19" s="13"/>
      <c r="C19" s="14"/>
      <c r="D19" s="86"/>
      <c r="E19" s="112"/>
      <c r="F19" s="87"/>
      <c r="G19" s="117"/>
      <c r="H19" s="15"/>
    </row>
    <row r="20" spans="1:8" ht="15.75" x14ac:dyDescent="0.25">
      <c r="A20" s="83" t="s">
        <v>142</v>
      </c>
      <c r="B20" s="13"/>
      <c r="C20" s="14"/>
      <c r="D20" s="86">
        <v>1</v>
      </c>
      <c r="E20" s="112">
        <v>39200</v>
      </c>
      <c r="F20" s="87">
        <v>7759</v>
      </c>
      <c r="G20" s="117">
        <f t="shared" si="0"/>
        <v>0.19793367346938776</v>
      </c>
      <c r="H20" s="15"/>
    </row>
    <row r="21" spans="1:8" ht="15.75" x14ac:dyDescent="0.25">
      <c r="A21" s="106" t="s">
        <v>82</v>
      </c>
      <c r="B21" s="13"/>
      <c r="C21" s="14"/>
      <c r="D21" s="86"/>
      <c r="E21" s="112"/>
      <c r="F21" s="87"/>
      <c r="G21" s="117"/>
      <c r="H21" s="15"/>
    </row>
    <row r="22" spans="1:8" ht="15.75" x14ac:dyDescent="0.25">
      <c r="A22" s="106" t="s">
        <v>109</v>
      </c>
      <c r="B22" s="13"/>
      <c r="C22" s="14"/>
      <c r="D22" s="86">
        <v>1</v>
      </c>
      <c r="E22" s="112">
        <v>87266</v>
      </c>
      <c r="F22" s="87">
        <v>39046</v>
      </c>
      <c r="G22" s="117">
        <f>F22/E22</f>
        <v>0.44743657323585362</v>
      </c>
      <c r="H22" s="15"/>
    </row>
    <row r="23" spans="1:8" ht="15.75" x14ac:dyDescent="0.25">
      <c r="A23" s="106" t="s">
        <v>78</v>
      </c>
      <c r="B23" s="13"/>
      <c r="C23" s="14"/>
      <c r="D23" s="86">
        <v>1</v>
      </c>
      <c r="E23" s="112">
        <v>30362</v>
      </c>
      <c r="F23" s="87">
        <v>10867</v>
      </c>
      <c r="G23" s="117">
        <f>F23/E23</f>
        <v>0.35791449838614059</v>
      </c>
      <c r="H23" s="15"/>
    </row>
    <row r="24" spans="1:8" ht="15.75" x14ac:dyDescent="0.25">
      <c r="A24" s="106" t="s">
        <v>83</v>
      </c>
      <c r="B24" s="13"/>
      <c r="C24" s="14"/>
      <c r="D24" s="86"/>
      <c r="E24" s="112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1</v>
      </c>
      <c r="E25" s="112">
        <v>30797</v>
      </c>
      <c r="F25" s="87">
        <v>10270</v>
      </c>
      <c r="G25" s="117">
        <f>F25/E25</f>
        <v>0.33347403967918954</v>
      </c>
      <c r="H25" s="15"/>
    </row>
    <row r="26" spans="1:8" ht="15.75" x14ac:dyDescent="0.25">
      <c r="A26" s="107" t="s">
        <v>21</v>
      </c>
      <c r="B26" s="13"/>
      <c r="C26" s="14"/>
      <c r="D26" s="86"/>
      <c r="E26" s="112"/>
      <c r="F26" s="87"/>
      <c r="G26" s="117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117"/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117"/>
      <c r="H29" s="15"/>
    </row>
    <row r="30" spans="1:8" ht="15.75" x14ac:dyDescent="0.25">
      <c r="A30" s="83" t="s">
        <v>117</v>
      </c>
      <c r="B30" s="13"/>
      <c r="C30" s="14"/>
      <c r="D30" s="86">
        <v>1</v>
      </c>
      <c r="E30" s="87">
        <v>160028.5</v>
      </c>
      <c r="F30" s="87">
        <v>39271.5</v>
      </c>
      <c r="G30" s="117">
        <f>F30/E30</f>
        <v>0.24540316256166869</v>
      </c>
      <c r="H30" s="15"/>
    </row>
    <row r="31" spans="1:8" ht="15.75" x14ac:dyDescent="0.25">
      <c r="A31" s="83" t="s">
        <v>84</v>
      </c>
      <c r="B31" s="13"/>
      <c r="C31" s="14"/>
      <c r="D31" s="86"/>
      <c r="E31" s="87"/>
      <c r="F31" s="87"/>
      <c r="G31" s="117"/>
      <c r="H31" s="15"/>
    </row>
    <row r="32" spans="1:8" ht="15.75" x14ac:dyDescent="0.25">
      <c r="A32" s="83" t="s">
        <v>130</v>
      </c>
      <c r="B32" s="13"/>
      <c r="C32" s="14"/>
      <c r="D32" s="86"/>
      <c r="E32" s="87"/>
      <c r="F32" s="87"/>
      <c r="G32" s="117"/>
      <c r="H32" s="15"/>
    </row>
    <row r="33" spans="1:8" ht="15.75" x14ac:dyDescent="0.25">
      <c r="A33" s="83" t="s">
        <v>27</v>
      </c>
      <c r="B33" s="13"/>
      <c r="C33" s="14"/>
      <c r="D33" s="86"/>
      <c r="E33" s="87"/>
      <c r="F33" s="87"/>
      <c r="G33" s="117"/>
      <c r="H33" s="15"/>
    </row>
    <row r="34" spans="1:8" ht="15.75" x14ac:dyDescent="0.25">
      <c r="A34" s="83" t="s">
        <v>85</v>
      </c>
      <c r="B34" s="13"/>
      <c r="C34" s="14"/>
      <c r="D34" s="86">
        <v>1</v>
      </c>
      <c r="E34" s="87">
        <v>387220</v>
      </c>
      <c r="F34" s="87">
        <v>117771</v>
      </c>
      <c r="G34" s="117">
        <f>F34/E34</f>
        <v>0.30414493053044783</v>
      </c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118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>
        <v>1000</v>
      </c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21</v>
      </c>
      <c r="E39" s="95">
        <f>SUM(E9:E38)</f>
        <v>2539016.5</v>
      </c>
      <c r="F39" s="95">
        <f>SUM(F9:F38)</f>
        <v>592260.5</v>
      </c>
      <c r="G39" s="119">
        <f>F39/E39</f>
        <v>0.23326374602134331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19</v>
      </c>
      <c r="E44" s="87">
        <v>2330624.75</v>
      </c>
      <c r="F44" s="87">
        <v>96455.38</v>
      </c>
      <c r="G44" s="117">
        <f>1-(+F44/E44)</f>
        <v>0.95861393817258655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117"/>
      <c r="H45" s="15"/>
    </row>
    <row r="46" spans="1:8" ht="15.75" x14ac:dyDescent="0.25">
      <c r="A46" s="27" t="s">
        <v>38</v>
      </c>
      <c r="B46" s="28"/>
      <c r="C46" s="14"/>
      <c r="D46" s="86">
        <v>131</v>
      </c>
      <c r="E46" s="87">
        <v>7706287.75</v>
      </c>
      <c r="F46" s="87">
        <v>619310.55000000005</v>
      </c>
      <c r="G46" s="117">
        <f t="shared" ref="G46:G52" si="1">1-(+F46/E46)</f>
        <v>0.91963568321206279</v>
      </c>
      <c r="H46" s="15"/>
    </row>
    <row r="47" spans="1:8" ht="15.75" x14ac:dyDescent="0.25">
      <c r="A47" s="27" t="s">
        <v>39</v>
      </c>
      <c r="B47" s="28"/>
      <c r="C47" s="14"/>
      <c r="D47" s="86">
        <v>20</v>
      </c>
      <c r="E47" s="87">
        <v>2269497.25</v>
      </c>
      <c r="F47" s="87">
        <v>159866.54</v>
      </c>
      <c r="G47" s="117">
        <f t="shared" si="1"/>
        <v>0.92955861039267618</v>
      </c>
      <c r="H47" s="15"/>
    </row>
    <row r="48" spans="1:8" ht="15.75" x14ac:dyDescent="0.25">
      <c r="A48" s="27" t="s">
        <v>40</v>
      </c>
      <c r="B48" s="28"/>
      <c r="C48" s="14"/>
      <c r="D48" s="86">
        <v>87</v>
      </c>
      <c r="E48" s="87">
        <v>7459111</v>
      </c>
      <c r="F48" s="87">
        <v>680142.99</v>
      </c>
      <c r="G48" s="117">
        <f t="shared" si="1"/>
        <v>0.90881715126641771</v>
      </c>
      <c r="H48" s="15"/>
    </row>
    <row r="49" spans="1:8" ht="15.75" x14ac:dyDescent="0.25">
      <c r="A49" s="27" t="s">
        <v>41</v>
      </c>
      <c r="B49" s="28"/>
      <c r="C49" s="14"/>
      <c r="D49" s="86">
        <v>6</v>
      </c>
      <c r="E49" s="87">
        <v>966216</v>
      </c>
      <c r="F49" s="87">
        <v>74843</v>
      </c>
      <c r="G49" s="117">
        <f t="shared" si="1"/>
        <v>0.92254009455442676</v>
      </c>
      <c r="H49" s="15"/>
    </row>
    <row r="50" spans="1:8" ht="15.75" x14ac:dyDescent="0.25">
      <c r="A50" s="27" t="s">
        <v>42</v>
      </c>
      <c r="B50" s="28"/>
      <c r="C50" s="14"/>
      <c r="D50" s="86">
        <v>6</v>
      </c>
      <c r="E50" s="87">
        <v>1099280</v>
      </c>
      <c r="F50" s="87">
        <v>42835</v>
      </c>
      <c r="G50" s="117">
        <f t="shared" si="1"/>
        <v>0.96103358561967833</v>
      </c>
      <c r="H50" s="15"/>
    </row>
    <row r="51" spans="1:8" ht="15.75" x14ac:dyDescent="0.25">
      <c r="A51" s="27" t="s">
        <v>43</v>
      </c>
      <c r="B51" s="28"/>
      <c r="C51" s="14"/>
      <c r="D51" s="86">
        <v>1</v>
      </c>
      <c r="E51" s="87">
        <v>93880</v>
      </c>
      <c r="F51" s="87">
        <v>9820</v>
      </c>
      <c r="G51" s="117">
        <f t="shared" si="1"/>
        <v>0.89539838091180224</v>
      </c>
      <c r="H51" s="15"/>
    </row>
    <row r="52" spans="1:8" ht="15.75" x14ac:dyDescent="0.25">
      <c r="A52" s="54" t="s">
        <v>44</v>
      </c>
      <c r="B52" s="28"/>
      <c r="C52" s="14"/>
      <c r="D52" s="86">
        <v>1</v>
      </c>
      <c r="E52" s="87">
        <v>342775</v>
      </c>
      <c r="F52" s="87">
        <v>49275</v>
      </c>
      <c r="G52" s="117">
        <f t="shared" si="1"/>
        <v>0.85624680913135442</v>
      </c>
      <c r="H52" s="15"/>
    </row>
    <row r="53" spans="1:8" ht="15.75" x14ac:dyDescent="0.25">
      <c r="A53" s="55" t="s">
        <v>64</v>
      </c>
      <c r="B53" s="28"/>
      <c r="C53" s="14"/>
      <c r="D53" s="86"/>
      <c r="E53" s="87"/>
      <c r="F53" s="87"/>
      <c r="G53" s="117"/>
      <c r="H53" s="15"/>
    </row>
    <row r="54" spans="1:8" ht="15.75" x14ac:dyDescent="0.25">
      <c r="A54" s="27" t="s">
        <v>110</v>
      </c>
      <c r="B54" s="28"/>
      <c r="C54" s="14"/>
      <c r="D54" s="86">
        <v>575</v>
      </c>
      <c r="E54" s="87">
        <v>32236753.370000001</v>
      </c>
      <c r="F54" s="87">
        <v>3725305.78</v>
      </c>
      <c r="G54" s="117">
        <f>1-(+F54/E54)</f>
        <v>0.88443917607823297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x14ac:dyDescent="0.2">
      <c r="A56" s="16" t="s">
        <v>45</v>
      </c>
      <c r="B56" s="30"/>
      <c r="C56" s="14"/>
      <c r="D56" s="90"/>
      <c r="E56" s="109"/>
      <c r="F56" s="87"/>
      <c r="G56" s="118"/>
      <c r="H56" s="15"/>
    </row>
    <row r="57" spans="1:8" x14ac:dyDescent="0.2">
      <c r="A57" s="16" t="s">
        <v>46</v>
      </c>
      <c r="B57" s="28"/>
      <c r="C57" s="14"/>
      <c r="D57" s="90"/>
      <c r="E57" s="109"/>
      <c r="F57" s="87"/>
      <c r="G57" s="118"/>
      <c r="H57" s="15"/>
    </row>
    <row r="58" spans="1:8" x14ac:dyDescent="0.2">
      <c r="A58" s="16" t="s">
        <v>47</v>
      </c>
      <c r="B58" s="28"/>
      <c r="C58" s="14"/>
      <c r="D58" s="90"/>
      <c r="E58" s="108"/>
      <c r="F58" s="87"/>
      <c r="G58" s="118"/>
      <c r="H58" s="15"/>
    </row>
    <row r="59" spans="1:8" x14ac:dyDescent="0.2">
      <c r="A59" s="16" t="s">
        <v>30</v>
      </c>
      <c r="B59" s="28"/>
      <c r="C59" s="21"/>
      <c r="D59" s="90"/>
      <c r="E59" s="108"/>
      <c r="F59" s="87"/>
      <c r="G59" s="118"/>
      <c r="H59" s="15"/>
    </row>
    <row r="60" spans="1:8" ht="15.75" x14ac:dyDescent="0.25">
      <c r="A60" s="32"/>
      <c r="B60" s="18"/>
      <c r="C60" s="33"/>
      <c r="D60" s="90"/>
      <c r="E60" s="93"/>
      <c r="F60" s="93"/>
      <c r="G60" s="118"/>
      <c r="H60" s="2"/>
    </row>
    <row r="61" spans="1:8" ht="18" x14ac:dyDescent="0.25">
      <c r="A61" s="20" t="s">
        <v>48</v>
      </c>
      <c r="B61" s="20"/>
      <c r="C61" s="36"/>
      <c r="D61" s="94">
        <f>SUM(D44:D57)</f>
        <v>846</v>
      </c>
      <c r="E61" s="95">
        <f>SUM(E44:E60)</f>
        <v>54504425.120000005</v>
      </c>
      <c r="F61" s="95">
        <f>SUM(F44:F60)</f>
        <v>5457854.2400000002</v>
      </c>
      <c r="G61" s="123">
        <f>1-(+F61/E61)</f>
        <v>0.89986401603202526</v>
      </c>
      <c r="H61" s="2"/>
    </row>
    <row r="62" spans="1:8" ht="18" x14ac:dyDescent="0.25">
      <c r="A62" s="38"/>
      <c r="B62" s="39"/>
      <c r="C62" s="39"/>
      <c r="D62" s="104"/>
      <c r="E62" s="105"/>
      <c r="F62" s="34"/>
      <c r="G62" s="34"/>
      <c r="H62" s="2"/>
    </row>
    <row r="63" spans="1:8" ht="18" x14ac:dyDescent="0.25">
      <c r="A63" s="35" t="s">
        <v>49</v>
      </c>
      <c r="B63" s="40"/>
      <c r="C63" s="40"/>
      <c r="D63" s="36"/>
      <c r="E63" s="36"/>
      <c r="F63" s="37">
        <f>F61+F39</f>
        <v>6050114.7400000002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53</v>
      </c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76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128</v>
      </c>
      <c r="B13" s="13"/>
      <c r="C13" s="14"/>
      <c r="D13" s="86"/>
      <c r="E13" s="87"/>
      <c r="F13" s="87"/>
      <c r="G13" s="88"/>
      <c r="H13" s="15"/>
    </row>
    <row r="14" spans="1:8" ht="15.75" x14ac:dyDescent="0.25">
      <c r="A14" s="106" t="s">
        <v>108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61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77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25</v>
      </c>
      <c r="B17" s="13"/>
      <c r="C17" s="14"/>
      <c r="D17" s="86">
        <v>1</v>
      </c>
      <c r="E17" s="87">
        <v>76879</v>
      </c>
      <c r="F17" s="87">
        <v>24738</v>
      </c>
      <c r="G17" s="88">
        <f>F17/E17</f>
        <v>0.3217783790111734</v>
      </c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161464</v>
      </c>
      <c r="F18" s="87">
        <v>55391</v>
      </c>
      <c r="G18" s="88">
        <f>F18/E18</f>
        <v>0.34305479859287519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78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145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x14ac:dyDescent="0.2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88"/>
      <c r="H29" s="15"/>
    </row>
    <row r="30" spans="1:8" ht="15.75" x14ac:dyDescent="0.25">
      <c r="A30" s="83" t="s">
        <v>124</v>
      </c>
      <c r="B30" s="13"/>
      <c r="C30" s="14"/>
      <c r="D30" s="86"/>
      <c r="E30" s="87"/>
      <c r="F30" s="87"/>
      <c r="G30" s="88"/>
      <c r="H30" s="15"/>
    </row>
    <row r="31" spans="1:8" ht="15.75" x14ac:dyDescent="0.25">
      <c r="A31" s="83" t="s">
        <v>27</v>
      </c>
      <c r="B31" s="13"/>
      <c r="C31" s="14"/>
      <c r="D31" s="86">
        <v>1</v>
      </c>
      <c r="E31" s="87">
        <v>12868</v>
      </c>
      <c r="F31" s="87">
        <v>5297.5</v>
      </c>
      <c r="G31" s="88">
        <f>F31/E31</f>
        <v>0.41168013677339138</v>
      </c>
      <c r="H31" s="15"/>
    </row>
    <row r="32" spans="1:8" ht="15.75" x14ac:dyDescent="0.25">
      <c r="A32" s="83" t="s">
        <v>57</v>
      </c>
      <c r="B32" s="13"/>
      <c r="C32" s="14"/>
      <c r="D32" s="86">
        <v>1</v>
      </c>
      <c r="E32" s="87">
        <v>20141</v>
      </c>
      <c r="F32" s="87">
        <v>2076</v>
      </c>
      <c r="G32" s="88">
        <f>F32/E32</f>
        <v>0.10307333300233355</v>
      </c>
      <c r="H32" s="15"/>
    </row>
    <row r="33" spans="1:8" ht="15.75" x14ac:dyDescent="0.25">
      <c r="A33" s="83" t="s">
        <v>132</v>
      </c>
      <c r="B33" s="13"/>
      <c r="C33" s="14"/>
      <c r="D33" s="86">
        <v>3</v>
      </c>
      <c r="E33" s="87">
        <v>204641</v>
      </c>
      <c r="F33" s="87">
        <v>56879.5</v>
      </c>
      <c r="G33" s="88">
        <f>F33/E33</f>
        <v>0.27794772308579413</v>
      </c>
      <c r="H33" s="15"/>
    </row>
    <row r="34" spans="1:8" ht="15.75" x14ac:dyDescent="0.25">
      <c r="A34" s="83" t="s">
        <v>149</v>
      </c>
      <c r="B34" s="13"/>
      <c r="C34" s="14"/>
      <c r="D34" s="86">
        <v>1</v>
      </c>
      <c r="E34" s="87">
        <v>38042</v>
      </c>
      <c r="F34" s="87">
        <v>15593</v>
      </c>
      <c r="G34" s="88">
        <f>F34/E34</f>
        <v>0.40988906997529045</v>
      </c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8</v>
      </c>
      <c r="E39" s="95">
        <f>SUM(E9:E38)</f>
        <v>514035</v>
      </c>
      <c r="F39" s="95">
        <f>SUM(F9:F38)</f>
        <v>159975</v>
      </c>
      <c r="G39" s="96">
        <f>F39/E39</f>
        <v>0.31121421693075374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38</v>
      </c>
      <c r="E44" s="87">
        <v>2891476.45</v>
      </c>
      <c r="F44" s="87">
        <v>168693.31</v>
      </c>
      <c r="G44" s="88">
        <f>1-(+F44/E44)</f>
        <v>0.94165841814136164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48</v>
      </c>
      <c r="E46" s="87">
        <v>2129699</v>
      </c>
      <c r="F46" s="87">
        <v>168033.8</v>
      </c>
      <c r="G46" s="88">
        <f>1-(+F46/E46)</f>
        <v>0.92109974226404767</v>
      </c>
      <c r="H46" s="15"/>
    </row>
    <row r="47" spans="1:8" ht="15.75" x14ac:dyDescent="0.25">
      <c r="A47" s="27" t="s">
        <v>39</v>
      </c>
      <c r="B47" s="28"/>
      <c r="C47" s="14"/>
      <c r="D47" s="86"/>
      <c r="E47" s="87"/>
      <c r="F47" s="87"/>
      <c r="G47" s="88"/>
      <c r="H47" s="15"/>
    </row>
    <row r="48" spans="1:8" ht="15.75" x14ac:dyDescent="0.25">
      <c r="A48" s="27" t="s">
        <v>40</v>
      </c>
      <c r="B48" s="28"/>
      <c r="C48" s="14"/>
      <c r="D48" s="86">
        <v>31</v>
      </c>
      <c r="E48" s="87">
        <v>2481053.2999999998</v>
      </c>
      <c r="F48" s="87">
        <v>221582.82</v>
      </c>
      <c r="G48" s="88">
        <f>1-(+F48/E48)</f>
        <v>0.91069002024261225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3</v>
      </c>
      <c r="E50" s="87">
        <v>236970</v>
      </c>
      <c r="F50" s="87">
        <v>20480</v>
      </c>
      <c r="G50" s="88">
        <f>1-(+F50/E50)</f>
        <v>0.91357555808752167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7" t="s">
        <v>65</v>
      </c>
      <c r="B53" s="30"/>
      <c r="C53" s="14"/>
      <c r="D53" s="125">
        <v>304</v>
      </c>
      <c r="E53" s="126">
        <v>20280168.43</v>
      </c>
      <c r="F53" s="126">
        <v>2535244.86</v>
      </c>
      <c r="G53" s="88">
        <f>1-(+F53/E53)</f>
        <v>0.87498896428051021</v>
      </c>
      <c r="H53" s="15"/>
    </row>
    <row r="54" spans="1:8" ht="15.75" x14ac:dyDescent="0.25">
      <c r="A54" s="27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16" t="s">
        <v>45</v>
      </c>
      <c r="B55" s="30"/>
      <c r="C55" s="14"/>
      <c r="D55" s="90"/>
      <c r="E55" s="109"/>
      <c r="F55" s="87"/>
      <c r="G55" s="92"/>
      <c r="H55" s="15"/>
    </row>
    <row r="56" spans="1:8" x14ac:dyDescent="0.2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108"/>
      <c r="F57" s="87"/>
      <c r="G57" s="92"/>
      <c r="H57" s="15"/>
    </row>
    <row r="58" spans="1:8" x14ac:dyDescent="0.2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x14ac:dyDescent="0.25">
      <c r="A59" s="32"/>
      <c r="B59" s="18"/>
      <c r="C59" s="14"/>
      <c r="D59" s="90"/>
      <c r="E59" s="110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424</v>
      </c>
      <c r="E60" s="95">
        <f>SUM(E44:E59)</f>
        <v>28019367.18</v>
      </c>
      <c r="F60" s="95">
        <f>SUM(F44:F59)</f>
        <v>3114034.79</v>
      </c>
      <c r="G60" s="96">
        <f>1-(F60/E60)</f>
        <v>0.88886134472648715</v>
      </c>
      <c r="H60" s="15"/>
    </row>
    <row r="61" spans="1:8" x14ac:dyDescent="0.2">
      <c r="A61" s="33"/>
      <c r="B61" s="33"/>
      <c r="C61" s="50"/>
      <c r="D61" s="111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51"/>
      <c r="E62" s="36"/>
      <c r="F62" s="37">
        <f>F60+F39</f>
        <v>3274009.79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/>
  </cols>
  <sheetData>
    <row r="1" spans="1:8" ht="23.25" x14ac:dyDescent="0.3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OCTOBER 2019</v>
      </c>
      <c r="B3" s="21"/>
      <c r="C3" s="21"/>
      <c r="D3" s="21"/>
      <c r="E3" s="21"/>
      <c r="F3" s="21"/>
      <c r="G3" s="21"/>
      <c r="H3" s="21"/>
    </row>
    <row r="4" spans="1:8" x14ac:dyDescent="0.2">
      <c r="A4" s="73"/>
      <c r="B4" s="73"/>
      <c r="C4" s="73"/>
      <c r="D4" s="73"/>
      <c r="E4" s="73"/>
      <c r="F4" s="5"/>
      <c r="G4" s="5"/>
      <c r="H4" s="21"/>
    </row>
    <row r="5" spans="1:8" ht="23.25" x14ac:dyDescent="0.35">
      <c r="A5" s="21"/>
      <c r="B5" s="73"/>
      <c r="C5" s="73"/>
      <c r="D5" s="74" t="s">
        <v>103</v>
      </c>
      <c r="E5" s="75"/>
      <c r="F5" s="8"/>
      <c r="G5" s="5"/>
      <c r="H5" s="76"/>
    </row>
    <row r="6" spans="1:8" ht="18" x14ac:dyDescent="0.25">
      <c r="A6" s="23" t="s">
        <v>3</v>
      </c>
      <c r="B6" s="73"/>
      <c r="C6" s="73"/>
      <c r="D6" s="73"/>
      <c r="E6" s="73"/>
      <c r="F6" s="5"/>
      <c r="G6" s="5"/>
      <c r="H6" s="76"/>
    </row>
    <row r="7" spans="1:8" ht="15.75" x14ac:dyDescent="0.2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79"/>
    </row>
    <row r="10" spans="1:8" ht="15.75" x14ac:dyDescent="0.25">
      <c r="A10" s="106" t="s">
        <v>11</v>
      </c>
      <c r="B10" s="13"/>
      <c r="C10" s="14"/>
      <c r="D10" s="86">
        <v>1</v>
      </c>
      <c r="E10" s="87">
        <v>80604</v>
      </c>
      <c r="F10" s="87">
        <v>13329</v>
      </c>
      <c r="G10" s="88">
        <f>F10/E10</f>
        <v>0.16536400178651184</v>
      </c>
      <c r="H10" s="79"/>
    </row>
    <row r="11" spans="1:8" ht="15.75" x14ac:dyDescent="0.25">
      <c r="A11" s="106" t="s">
        <v>56</v>
      </c>
      <c r="B11" s="13"/>
      <c r="C11" s="14"/>
      <c r="D11" s="86"/>
      <c r="E11" s="87"/>
      <c r="F11" s="87"/>
      <c r="G11" s="88"/>
      <c r="H11" s="79"/>
    </row>
    <row r="12" spans="1:8" ht="15.75" x14ac:dyDescent="0.25">
      <c r="A12" s="106" t="s">
        <v>69</v>
      </c>
      <c r="B12" s="13"/>
      <c r="C12" s="14"/>
      <c r="D12" s="86"/>
      <c r="E12" s="87"/>
      <c r="F12" s="87"/>
      <c r="G12" s="88"/>
      <c r="H12" s="79"/>
    </row>
    <row r="13" spans="1:8" ht="15.75" x14ac:dyDescent="0.25">
      <c r="A13" s="106" t="s">
        <v>13</v>
      </c>
      <c r="B13" s="13"/>
      <c r="C13" s="14"/>
      <c r="D13" s="86"/>
      <c r="E13" s="87"/>
      <c r="F13" s="87"/>
      <c r="G13" s="88"/>
      <c r="H13" s="79"/>
    </row>
    <row r="14" spans="1:8" ht="15.75" x14ac:dyDescent="0.25">
      <c r="A14" s="106" t="s">
        <v>71</v>
      </c>
      <c r="B14" s="13"/>
      <c r="C14" s="14"/>
      <c r="D14" s="86"/>
      <c r="E14" s="87"/>
      <c r="F14" s="87"/>
      <c r="G14" s="88"/>
      <c r="H14" s="79"/>
    </row>
    <row r="15" spans="1:8" ht="15.75" x14ac:dyDescent="0.25">
      <c r="A15" s="106" t="s">
        <v>25</v>
      </c>
      <c r="B15" s="13"/>
      <c r="C15" s="14"/>
      <c r="D15" s="86">
        <v>3</v>
      </c>
      <c r="E15" s="87">
        <v>439546</v>
      </c>
      <c r="F15" s="87">
        <v>67871</v>
      </c>
      <c r="G15" s="88">
        <f>F15/E15</f>
        <v>0.15441159742097527</v>
      </c>
      <c r="H15" s="79"/>
    </row>
    <row r="16" spans="1:8" ht="15.75" x14ac:dyDescent="0.25">
      <c r="A16" s="106" t="s">
        <v>72</v>
      </c>
      <c r="B16" s="13"/>
      <c r="C16" s="14"/>
      <c r="D16" s="86"/>
      <c r="E16" s="87"/>
      <c r="F16" s="87"/>
      <c r="G16" s="88"/>
      <c r="H16" s="79"/>
    </row>
    <row r="17" spans="1:8" ht="15.75" x14ac:dyDescent="0.25">
      <c r="A17" s="106" t="s">
        <v>109</v>
      </c>
      <c r="B17" s="13"/>
      <c r="C17" s="14"/>
      <c r="D17" s="86"/>
      <c r="E17" s="87"/>
      <c r="F17" s="87"/>
      <c r="G17" s="88"/>
      <c r="H17" s="79"/>
    </row>
    <row r="18" spans="1:8" ht="15.75" x14ac:dyDescent="0.25">
      <c r="A18" s="106" t="s">
        <v>14</v>
      </c>
      <c r="B18" s="13"/>
      <c r="C18" s="14"/>
      <c r="D18" s="86"/>
      <c r="E18" s="87"/>
      <c r="F18" s="87"/>
      <c r="G18" s="88"/>
      <c r="H18" s="79"/>
    </row>
    <row r="19" spans="1:8" ht="15.75" x14ac:dyDescent="0.25">
      <c r="A19" s="106" t="s">
        <v>16</v>
      </c>
      <c r="B19" s="13"/>
      <c r="C19" s="14"/>
      <c r="D19" s="86">
        <v>1</v>
      </c>
      <c r="E19" s="87">
        <v>406584</v>
      </c>
      <c r="F19" s="87">
        <v>131881</v>
      </c>
      <c r="G19" s="88">
        <f>F19/E19</f>
        <v>0.32436347716585012</v>
      </c>
      <c r="H19" s="79"/>
    </row>
    <row r="20" spans="1:8" ht="15.75" x14ac:dyDescent="0.25">
      <c r="A20" s="106" t="s">
        <v>102</v>
      </c>
      <c r="B20" s="13"/>
      <c r="C20" s="14"/>
      <c r="D20" s="86"/>
      <c r="E20" s="87"/>
      <c r="F20" s="87"/>
      <c r="G20" s="88"/>
      <c r="H20" s="79"/>
    </row>
    <row r="21" spans="1:8" ht="15.75" x14ac:dyDescent="0.25">
      <c r="A21" s="106" t="s">
        <v>104</v>
      </c>
      <c r="B21" s="13"/>
      <c r="C21" s="14"/>
      <c r="D21" s="86"/>
      <c r="E21" s="87"/>
      <c r="F21" s="87"/>
      <c r="G21" s="88"/>
      <c r="H21" s="79"/>
    </row>
    <row r="22" spans="1:8" ht="15.75" x14ac:dyDescent="0.25">
      <c r="A22" s="106" t="s">
        <v>17</v>
      </c>
      <c r="B22" s="13"/>
      <c r="C22" s="14"/>
      <c r="D22" s="86"/>
      <c r="E22" s="87"/>
      <c r="F22" s="87"/>
      <c r="G22" s="88"/>
      <c r="H22" s="79"/>
    </row>
    <row r="23" spans="1:8" ht="15.75" x14ac:dyDescent="0.25">
      <c r="A23" s="106" t="s">
        <v>116</v>
      </c>
      <c r="B23" s="13"/>
      <c r="C23" s="14"/>
      <c r="D23" s="86"/>
      <c r="E23" s="87"/>
      <c r="F23" s="87"/>
      <c r="G23" s="88"/>
      <c r="H23" s="79"/>
    </row>
    <row r="24" spans="1:8" ht="15.75" x14ac:dyDescent="0.25">
      <c r="A24" s="106" t="s">
        <v>18</v>
      </c>
      <c r="B24" s="13"/>
      <c r="C24" s="14"/>
      <c r="D24" s="86">
        <v>1</v>
      </c>
      <c r="E24" s="87">
        <v>583302</v>
      </c>
      <c r="F24" s="87">
        <v>152524</v>
      </c>
      <c r="G24" s="88">
        <f>F24/E24</f>
        <v>0.26148375969909243</v>
      </c>
      <c r="H24" s="79"/>
    </row>
    <row r="25" spans="1:8" ht="15.75" x14ac:dyDescent="0.25">
      <c r="A25" s="107" t="s">
        <v>20</v>
      </c>
      <c r="B25" s="13"/>
      <c r="C25" s="14"/>
      <c r="D25" s="86">
        <v>2</v>
      </c>
      <c r="E25" s="87">
        <v>33967</v>
      </c>
      <c r="F25" s="87">
        <v>10613</v>
      </c>
      <c r="G25" s="88">
        <f>F25/E25</f>
        <v>0.31245031942767981</v>
      </c>
      <c r="H25" s="79"/>
    </row>
    <row r="26" spans="1:8" ht="15.75" x14ac:dyDescent="0.25">
      <c r="A26" s="107" t="s">
        <v>21</v>
      </c>
      <c r="B26" s="13"/>
      <c r="C26" s="14"/>
      <c r="D26" s="86">
        <v>4</v>
      </c>
      <c r="E26" s="87">
        <v>12903</v>
      </c>
      <c r="F26" s="87">
        <v>12903</v>
      </c>
      <c r="G26" s="88">
        <f>F26/E26</f>
        <v>1</v>
      </c>
      <c r="H26" s="79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79"/>
    </row>
    <row r="28" spans="1:8" ht="15.75" x14ac:dyDescent="0.25">
      <c r="A28" s="83" t="s">
        <v>23</v>
      </c>
      <c r="B28" s="13"/>
      <c r="C28" s="14"/>
      <c r="D28" s="86"/>
      <c r="E28" s="87">
        <v>2539</v>
      </c>
      <c r="F28" s="87">
        <v>2539</v>
      </c>
      <c r="G28" s="88">
        <f>F28/E28</f>
        <v>1</v>
      </c>
      <c r="H28" s="79"/>
    </row>
    <row r="29" spans="1:8" ht="15.75" x14ac:dyDescent="0.25">
      <c r="A29" s="83" t="s">
        <v>105</v>
      </c>
      <c r="B29" s="13"/>
      <c r="C29" s="14"/>
      <c r="D29" s="86">
        <v>1</v>
      </c>
      <c r="E29" s="87">
        <v>66529</v>
      </c>
      <c r="F29" s="87">
        <v>15770</v>
      </c>
      <c r="G29" s="88">
        <f>F29/E29</f>
        <v>0.2370394865397045</v>
      </c>
      <c r="H29" s="79"/>
    </row>
    <row r="30" spans="1:8" ht="15.75" x14ac:dyDescent="0.25">
      <c r="A30" s="83" t="s">
        <v>132</v>
      </c>
      <c r="B30" s="13"/>
      <c r="C30" s="14"/>
      <c r="D30" s="86">
        <v>10</v>
      </c>
      <c r="E30" s="87">
        <v>910937.5</v>
      </c>
      <c r="F30" s="87">
        <v>181183</v>
      </c>
      <c r="G30" s="88">
        <f>F30/E30</f>
        <v>0.19889728987993138</v>
      </c>
      <c r="H30" s="79"/>
    </row>
    <row r="31" spans="1:8" ht="15.75" x14ac:dyDescent="0.25">
      <c r="A31" s="83" t="s">
        <v>141</v>
      </c>
      <c r="B31" s="13"/>
      <c r="C31" s="14"/>
      <c r="D31" s="86"/>
      <c r="E31" s="87"/>
      <c r="F31" s="87"/>
      <c r="G31" s="88"/>
      <c r="H31" s="79"/>
    </row>
    <row r="32" spans="1:8" ht="15.75" x14ac:dyDescent="0.25">
      <c r="A32" s="83" t="s">
        <v>107</v>
      </c>
      <c r="B32" s="13"/>
      <c r="C32" s="14"/>
      <c r="D32" s="86"/>
      <c r="E32" s="87"/>
      <c r="F32" s="87"/>
      <c r="G32" s="88"/>
      <c r="H32" s="79"/>
    </row>
    <row r="33" spans="1:8" ht="15.75" x14ac:dyDescent="0.25">
      <c r="A33" s="83" t="s">
        <v>73</v>
      </c>
      <c r="B33" s="13"/>
      <c r="C33" s="14"/>
      <c r="D33" s="86"/>
      <c r="E33" s="87"/>
      <c r="F33" s="87"/>
      <c r="G33" s="88"/>
      <c r="H33" s="79"/>
    </row>
    <row r="34" spans="1:8" ht="15.75" x14ac:dyDescent="0.25">
      <c r="A34" s="83" t="s">
        <v>146</v>
      </c>
      <c r="B34" s="13"/>
      <c r="C34" s="14"/>
      <c r="D34" s="86">
        <v>1</v>
      </c>
      <c r="E34" s="87">
        <v>140382.5</v>
      </c>
      <c r="F34" s="87">
        <v>41698.5</v>
      </c>
      <c r="G34" s="88">
        <f>F34/E34</f>
        <v>0.29703488682706175</v>
      </c>
      <c r="H34" s="79"/>
    </row>
    <row r="35" spans="1:8" x14ac:dyDescent="0.2">
      <c r="A35" s="16" t="s">
        <v>28</v>
      </c>
      <c r="B35" s="13"/>
      <c r="C35" s="14"/>
      <c r="D35" s="90"/>
      <c r="E35" s="108">
        <v>24095</v>
      </c>
      <c r="F35" s="87">
        <v>3570</v>
      </c>
      <c r="G35" s="92"/>
      <c r="H35" s="79"/>
    </row>
    <row r="36" spans="1:8" x14ac:dyDescent="0.2">
      <c r="A36" s="16" t="s">
        <v>47</v>
      </c>
      <c r="B36" s="13"/>
      <c r="C36" s="14"/>
      <c r="D36" s="90"/>
      <c r="E36" s="108"/>
      <c r="F36" s="87"/>
      <c r="G36" s="92"/>
      <c r="H36" s="79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79"/>
    </row>
    <row r="38" spans="1:8" x14ac:dyDescent="0.2">
      <c r="A38" s="17"/>
      <c r="B38" s="18"/>
      <c r="C38" s="14"/>
      <c r="D38" s="90"/>
      <c r="E38" s="93"/>
      <c r="F38" s="93"/>
      <c r="G38" s="92"/>
      <c r="H38" s="79"/>
    </row>
    <row r="39" spans="1:8" ht="15.75" x14ac:dyDescent="0.25">
      <c r="A39" s="19" t="s">
        <v>31</v>
      </c>
      <c r="B39" s="20"/>
      <c r="C39" s="21"/>
      <c r="D39" s="94">
        <f>SUM(D9:D38)</f>
        <v>24</v>
      </c>
      <c r="E39" s="95">
        <f>SUM(E9:E38)</f>
        <v>2701389</v>
      </c>
      <c r="F39" s="95">
        <f>SUM(F9:F38)</f>
        <v>633881.5</v>
      </c>
      <c r="G39" s="96">
        <f>F39/E39</f>
        <v>0.23465021142826895</v>
      </c>
      <c r="H39" s="80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81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81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81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81"/>
    </row>
    <row r="44" spans="1:8" ht="15.75" x14ac:dyDescent="0.25">
      <c r="A44" s="27" t="s">
        <v>36</v>
      </c>
      <c r="B44" s="28"/>
      <c r="C44" s="14"/>
      <c r="D44" s="86">
        <v>37</v>
      </c>
      <c r="E44" s="87">
        <v>452011.45</v>
      </c>
      <c r="F44" s="87">
        <v>47201.65</v>
      </c>
      <c r="G44" s="88">
        <f>1-(+F44/E44)</f>
        <v>0.89557421609563215</v>
      </c>
      <c r="H44" s="79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79"/>
    </row>
    <row r="46" spans="1:8" ht="15.75" x14ac:dyDescent="0.25">
      <c r="A46" s="27" t="s">
        <v>38</v>
      </c>
      <c r="B46" s="28"/>
      <c r="C46" s="14"/>
      <c r="D46" s="86">
        <v>131</v>
      </c>
      <c r="E46" s="87">
        <v>4606774.5</v>
      </c>
      <c r="F46" s="87">
        <v>366055.18</v>
      </c>
      <c r="G46" s="88">
        <f t="shared" ref="G46:G52" si="0">1-(+F46/E46)</f>
        <v>0.92053980936119184</v>
      </c>
      <c r="H46" s="79"/>
    </row>
    <row r="47" spans="1:8" ht="15.75" x14ac:dyDescent="0.25">
      <c r="A47" s="27" t="s">
        <v>39</v>
      </c>
      <c r="B47" s="28"/>
      <c r="C47" s="14"/>
      <c r="D47" s="86">
        <v>8</v>
      </c>
      <c r="E47" s="87">
        <v>1016055.25</v>
      </c>
      <c r="F47" s="87">
        <v>55035</v>
      </c>
      <c r="G47" s="88">
        <f t="shared" si="0"/>
        <v>0.94583463842148352</v>
      </c>
      <c r="H47" s="79"/>
    </row>
    <row r="48" spans="1:8" ht="15.75" x14ac:dyDescent="0.25">
      <c r="A48" s="27" t="s">
        <v>40</v>
      </c>
      <c r="B48" s="28"/>
      <c r="C48" s="14"/>
      <c r="D48" s="86">
        <v>103</v>
      </c>
      <c r="E48" s="87">
        <v>4558568</v>
      </c>
      <c r="F48" s="87">
        <v>416501.39</v>
      </c>
      <c r="G48" s="88">
        <f t="shared" si="0"/>
        <v>0.90863328352236927</v>
      </c>
      <c r="H48" s="79"/>
    </row>
    <row r="49" spans="1:8" ht="15.75" x14ac:dyDescent="0.25">
      <c r="A49" s="27" t="s">
        <v>41</v>
      </c>
      <c r="B49" s="28"/>
      <c r="C49" s="14"/>
      <c r="D49" s="86">
        <v>2</v>
      </c>
      <c r="E49" s="87">
        <v>31598</v>
      </c>
      <c r="F49" s="87">
        <v>-8362</v>
      </c>
      <c r="G49" s="88">
        <f t="shared" si="0"/>
        <v>1.2646370023419204</v>
      </c>
      <c r="H49" s="79"/>
    </row>
    <row r="50" spans="1:8" ht="15.75" x14ac:dyDescent="0.25">
      <c r="A50" s="27" t="s">
        <v>42</v>
      </c>
      <c r="B50" s="28"/>
      <c r="C50" s="14"/>
      <c r="D50" s="86">
        <v>8</v>
      </c>
      <c r="E50" s="87">
        <v>1079300</v>
      </c>
      <c r="F50" s="87">
        <v>92585</v>
      </c>
      <c r="G50" s="88">
        <f t="shared" si="0"/>
        <v>0.91421754841100711</v>
      </c>
      <c r="H50" s="79"/>
    </row>
    <row r="51" spans="1:8" ht="15.75" x14ac:dyDescent="0.25">
      <c r="A51" s="27" t="s">
        <v>43</v>
      </c>
      <c r="B51" s="28"/>
      <c r="C51" s="14"/>
      <c r="D51" s="86">
        <v>4</v>
      </c>
      <c r="E51" s="87">
        <v>486240</v>
      </c>
      <c r="F51" s="87">
        <v>62310</v>
      </c>
      <c r="G51" s="88">
        <f t="shared" si="0"/>
        <v>0.87185340572556758</v>
      </c>
      <c r="H51" s="79"/>
    </row>
    <row r="52" spans="1:8" ht="15.75" x14ac:dyDescent="0.25">
      <c r="A52" s="27" t="s">
        <v>44</v>
      </c>
      <c r="B52" s="28"/>
      <c r="C52" s="14"/>
      <c r="D52" s="86">
        <v>2</v>
      </c>
      <c r="E52" s="87">
        <v>453300</v>
      </c>
      <c r="F52" s="87">
        <v>42000</v>
      </c>
      <c r="G52" s="88">
        <f t="shared" si="0"/>
        <v>0.90734612839179352</v>
      </c>
      <c r="H52" s="79"/>
    </row>
    <row r="53" spans="1:8" ht="15.75" x14ac:dyDescent="0.25">
      <c r="A53" s="29" t="s">
        <v>64</v>
      </c>
      <c r="B53" s="28"/>
      <c r="C53" s="14"/>
      <c r="D53" s="86"/>
      <c r="E53" s="87"/>
      <c r="F53" s="87"/>
      <c r="G53" s="88"/>
      <c r="H53" s="79"/>
    </row>
    <row r="54" spans="1:8" ht="15.75" x14ac:dyDescent="0.25">
      <c r="A54" s="27" t="s">
        <v>65</v>
      </c>
      <c r="B54" s="30"/>
      <c r="C54" s="14"/>
      <c r="D54" s="86">
        <v>544</v>
      </c>
      <c r="E54" s="87">
        <v>28140105.129999999</v>
      </c>
      <c r="F54" s="87">
        <v>3357942.63</v>
      </c>
      <c r="G54" s="88">
        <f>1-(+F54/E54)</f>
        <v>0.88067057267600191</v>
      </c>
      <c r="H54" s="79"/>
    </row>
    <row r="55" spans="1:8" ht="15.75" x14ac:dyDescent="0.25">
      <c r="A55" s="27" t="s">
        <v>66</v>
      </c>
      <c r="B55" s="30"/>
      <c r="C55" s="14"/>
      <c r="D55" s="86">
        <v>8</v>
      </c>
      <c r="E55" s="87">
        <v>948787.35</v>
      </c>
      <c r="F55" s="87">
        <v>38290.11</v>
      </c>
      <c r="G55" s="88">
        <f>1-(+F55/E55)</f>
        <v>0.95964310654015361</v>
      </c>
      <c r="H55" s="79"/>
    </row>
    <row r="56" spans="1:8" x14ac:dyDescent="0.2">
      <c r="A56" s="16" t="s">
        <v>45</v>
      </c>
      <c r="B56" s="30"/>
      <c r="C56" s="14"/>
      <c r="D56" s="90"/>
      <c r="E56" s="109"/>
      <c r="F56" s="87"/>
      <c r="G56" s="92"/>
      <c r="H56" s="79"/>
    </row>
    <row r="57" spans="1:8" x14ac:dyDescent="0.2">
      <c r="A57" s="16" t="s">
        <v>46</v>
      </c>
      <c r="B57" s="28"/>
      <c r="C57" s="14"/>
      <c r="D57" s="90"/>
      <c r="E57" s="109"/>
      <c r="F57" s="87"/>
      <c r="G57" s="92"/>
      <c r="H57" s="79"/>
    </row>
    <row r="58" spans="1:8" x14ac:dyDescent="0.2">
      <c r="A58" s="16" t="s">
        <v>47</v>
      </c>
      <c r="B58" s="28"/>
      <c r="C58" s="14"/>
      <c r="D58" s="90"/>
      <c r="E58" s="108"/>
      <c r="F58" s="87"/>
      <c r="G58" s="92"/>
      <c r="H58" s="79"/>
    </row>
    <row r="59" spans="1:8" x14ac:dyDescent="0.2">
      <c r="A59" s="16" t="s">
        <v>30</v>
      </c>
      <c r="B59" s="28"/>
      <c r="C59" s="14"/>
      <c r="D59" s="90"/>
      <c r="E59" s="108"/>
      <c r="F59" s="87"/>
      <c r="G59" s="92"/>
      <c r="H59" s="79"/>
    </row>
    <row r="60" spans="1:8" ht="15.75" x14ac:dyDescent="0.25">
      <c r="A60" s="32"/>
      <c r="B60" s="18"/>
      <c r="C60" s="14"/>
      <c r="D60" s="90"/>
      <c r="E60" s="93"/>
      <c r="F60" s="93"/>
      <c r="G60" s="92"/>
      <c r="H60" s="79"/>
    </row>
    <row r="61" spans="1:8" ht="15.75" x14ac:dyDescent="0.25">
      <c r="A61" s="20" t="s">
        <v>48</v>
      </c>
      <c r="B61" s="33"/>
      <c r="C61" s="33"/>
      <c r="D61" s="94">
        <f>SUM(D44:D57)</f>
        <v>847</v>
      </c>
      <c r="E61" s="95">
        <f>SUM(E44:E60)</f>
        <v>41772739.68</v>
      </c>
      <c r="F61" s="95">
        <f>SUM(F44:F60)</f>
        <v>4469558.96</v>
      </c>
      <c r="G61" s="96">
        <f>1-(F61/E61)</f>
        <v>0.89300297288999841</v>
      </c>
      <c r="H61" s="76"/>
    </row>
    <row r="62" spans="1:8" ht="18" x14ac:dyDescent="0.25">
      <c r="A62" s="35"/>
      <c r="B62" s="36"/>
      <c r="C62" s="36"/>
      <c r="D62" s="111"/>
      <c r="E62" s="105"/>
      <c r="F62" s="34"/>
      <c r="G62" s="34"/>
      <c r="H62" s="78"/>
    </row>
    <row r="63" spans="1:8" ht="18" x14ac:dyDescent="0.25">
      <c r="A63" s="35" t="s">
        <v>49</v>
      </c>
      <c r="B63" s="36"/>
      <c r="C63" s="36"/>
      <c r="D63" s="51"/>
      <c r="E63" s="36"/>
      <c r="F63" s="37">
        <f>F61+F39</f>
        <v>5103440.46</v>
      </c>
      <c r="G63" s="36"/>
      <c r="H63" s="78"/>
    </row>
    <row r="64" spans="1:8" ht="18" x14ac:dyDescent="0.25">
      <c r="A64" s="35"/>
      <c r="B64" s="36"/>
      <c r="C64" s="36"/>
      <c r="D64" s="51"/>
      <c r="E64" s="36"/>
      <c r="F64" s="37"/>
      <c r="G64" s="36"/>
      <c r="H64" s="78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78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.75" x14ac:dyDescent="0.25">
      <c r="A70" s="71"/>
      <c r="B70" s="21"/>
      <c r="C70" s="21"/>
      <c r="H70" s="21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1"/>
  <sheetViews>
    <sheetView showOutlineSymbols="0" zoomScale="87" workbookViewId="0">
      <selection activeCell="A5" sqref="A5"/>
    </sheetView>
  </sheetViews>
  <sheetFormatPr defaultColWidth="9.6640625" defaultRowHeight="15" x14ac:dyDescent="0.2"/>
  <cols>
    <col min="1" max="1" width="39.6640625" style="58" customWidth="1"/>
    <col min="2" max="2" width="27.6640625" style="58" customWidth="1"/>
    <col min="3" max="16384" width="9.6640625" style="58"/>
  </cols>
  <sheetData>
    <row r="1" spans="1:4" ht="23.25" x14ac:dyDescent="0.35">
      <c r="A1" s="57" t="s">
        <v>0</v>
      </c>
      <c r="B1" s="36"/>
      <c r="C1" s="37"/>
      <c r="D1" s="36"/>
    </row>
    <row r="2" spans="1:4" ht="23.25" x14ac:dyDescent="0.35">
      <c r="A2" s="57" t="s">
        <v>1</v>
      </c>
      <c r="B2" s="36"/>
      <c r="C2" s="21"/>
      <c r="D2" s="21"/>
    </row>
    <row r="3" spans="1:4" ht="23.25" x14ac:dyDescent="0.35">
      <c r="A3" s="57" t="s">
        <v>92</v>
      </c>
      <c r="B3" s="36"/>
      <c r="C3" s="21"/>
      <c r="D3" s="21"/>
    </row>
    <row r="4" spans="1:4" ht="23.25" x14ac:dyDescent="0.35">
      <c r="A4" s="57" t="str">
        <f>ARG!$A$3</f>
        <v>MONTH ENDED:   OCTOBER 2019</v>
      </c>
      <c r="B4" s="36"/>
      <c r="C4" s="21"/>
      <c r="D4" s="21"/>
    </row>
    <row r="5" spans="1:4" ht="24" thickBot="1" x14ac:dyDescent="0.4">
      <c r="A5" s="57"/>
      <c r="B5" s="36"/>
      <c r="C5" s="21"/>
      <c r="D5" s="21"/>
    </row>
    <row r="6" spans="1:4" ht="21" thickTop="1" x14ac:dyDescent="0.3">
      <c r="A6" s="59" t="s">
        <v>93</v>
      </c>
      <c r="B6" s="60">
        <f>ARG!$D$39+LADYLUCK!$D$39+HOLLYWOOD!$D$40+HARNKC!$D$40+ISLE!$D$39+AMERKC!$D$39+AMERSC!$D$39+STJO!$D$39+LAGRANGE!$D$39+ISLEBV!$D$39+LUMIERE!$D$39+RIVERCITY!$D$39+CAPE!$D$39</f>
        <v>523</v>
      </c>
      <c r="C6" s="61"/>
      <c r="D6" s="21"/>
    </row>
    <row r="7" spans="1:4" ht="20.25" x14ac:dyDescent="0.3">
      <c r="A7" s="62" t="s">
        <v>94</v>
      </c>
      <c r="B7" s="63">
        <f>ARG!$E$39+LADYLUCK!$E$39+HOLLYWOOD!$E$40+HARNKC!$E$40+ISLE!$E$39+AMERKC!$E$39+AMERSC!$E$39+STJO!$E$39+LAGRANGE!$E$39+ISLEBV!$E$39+LUMIERE!$E$39+RIVERCITY!$E$39+CAPE!$E$39</f>
        <v>99867123.5</v>
      </c>
      <c r="C7" s="61"/>
      <c r="D7" s="21"/>
    </row>
    <row r="8" spans="1:4" ht="20.25" x14ac:dyDescent="0.3">
      <c r="A8" s="62" t="s">
        <v>95</v>
      </c>
      <c r="B8" s="63">
        <f>ARG!$F$39+LADYLUCK!$F$39+HOLLYWOOD!$F$40+HARNKC!$F$40+ISLE!$F$39+AMERKC!$F$39+AMERSC!$F$39+STJO!$F$39+LAGRANGE!$F$39+ISLEBV!$F$39+LUMIERE!$F$39+RIVERCITY!$F$39+CAPE!$F$39</f>
        <v>21626211.949999999</v>
      </c>
      <c r="C8" s="61"/>
      <c r="D8" s="21"/>
    </row>
    <row r="9" spans="1:4" ht="20.25" x14ac:dyDescent="0.3">
      <c r="A9" s="62" t="s">
        <v>96</v>
      </c>
      <c r="B9" s="64">
        <f>B8/B7</f>
        <v>0.21654986337921306</v>
      </c>
      <c r="C9" s="61"/>
      <c r="D9" s="21"/>
    </row>
    <row r="10" spans="1:4" ht="20.25" x14ac:dyDescent="0.3">
      <c r="A10" s="65"/>
      <c r="B10" s="66"/>
      <c r="C10" s="61"/>
      <c r="D10" s="21"/>
    </row>
    <row r="11" spans="1:4" ht="20.25" x14ac:dyDescent="0.3">
      <c r="A11" s="62" t="s">
        <v>97</v>
      </c>
      <c r="B11" s="67">
        <f>ARG!$D$60+LADYLUCK!$D$60+HOLLYWOOD!$D$62+HARNKC!$D$62+ISLE!$D$62+AMERKC!$D$62+AMERSC!$D$61+STJO!$D$60+LAGRANGE!$D$60+ISLEBV!$D$61+LUMIERE!$D$62+RIVERCITY!$D$62+CAPE!$D$61</f>
        <v>16251</v>
      </c>
      <c r="C11" s="61"/>
      <c r="D11" s="21"/>
    </row>
    <row r="12" spans="1:4" ht="20.25" x14ac:dyDescent="0.3">
      <c r="A12" s="62" t="s">
        <v>98</v>
      </c>
      <c r="B12" s="63">
        <f>ARG!$E$60+LADYLUCK!$E$60+HOLLYWOOD!$E$62+HARNKC!$E$62+ISLE!$E$62+AMERKC!$E$62+AMERSC!$E$61+STJO!$E$60+LAGRANGE!$E$60+ISLEBV!$E$61+LUMIERE!$E$62+RIVERCITY!$E$62+CAPE!$E$61</f>
        <v>1237706155.52</v>
      </c>
      <c r="C12" s="61"/>
      <c r="D12" s="21"/>
    </row>
    <row r="13" spans="1:4" ht="20.25" x14ac:dyDescent="0.3">
      <c r="A13" s="62" t="s">
        <v>99</v>
      </c>
      <c r="B13" s="63">
        <f>ARG!$F$60+LADYLUCK!$F$60+HOLLYWOOD!$F$62+HARNKC!$F$62+ISLE!$F$62+AMERKC!$F$62+AMERSC!$F$61+STJO!$F$60+LAGRANGE!$F$60+ISLEBV!$F$61+LUMIERE!$F$62+RIVERCITY!$F$62+CAPE!$F$61</f>
        <v>119895080.29000001</v>
      </c>
      <c r="C13" s="61"/>
      <c r="D13" s="21"/>
    </row>
    <row r="14" spans="1:4" ht="20.25" x14ac:dyDescent="0.3">
      <c r="A14" s="62" t="s">
        <v>100</v>
      </c>
      <c r="B14" s="64">
        <f>1-(B13/B12)</f>
        <v>0.90313122403465118</v>
      </c>
      <c r="C14" s="61"/>
      <c r="D14" s="21"/>
    </row>
    <row r="15" spans="1:4" ht="20.25" x14ac:dyDescent="0.3">
      <c r="A15" s="65"/>
      <c r="B15" s="68"/>
      <c r="C15" s="61"/>
      <c r="D15" s="21"/>
    </row>
    <row r="16" spans="1:4" ht="20.25" x14ac:dyDescent="0.3">
      <c r="A16" s="62" t="s">
        <v>101</v>
      </c>
      <c r="B16" s="63">
        <f>B13+B8</f>
        <v>141521292.24000001</v>
      </c>
      <c r="C16" s="61"/>
      <c r="D16" s="21"/>
    </row>
    <row r="17" spans="1:4" ht="21" thickBot="1" x14ac:dyDescent="0.35">
      <c r="A17" s="65"/>
      <c r="B17" s="66"/>
      <c r="C17" s="61"/>
      <c r="D17" s="21"/>
    </row>
    <row r="18" spans="1:4" ht="18.75" thickTop="1" x14ac:dyDescent="0.25">
      <c r="A18" s="69"/>
      <c r="B18" s="70"/>
      <c r="C18" s="21"/>
      <c r="D18" s="21"/>
    </row>
    <row r="19" spans="1:4" x14ac:dyDescent="0.2">
      <c r="A19" s="21"/>
      <c r="B19" s="21"/>
      <c r="C19" s="21"/>
      <c r="D19" s="21"/>
    </row>
    <row r="20" spans="1:4" ht="15.75" x14ac:dyDescent="0.25">
      <c r="A20" s="71" t="s">
        <v>53</v>
      </c>
      <c r="B20" s="21"/>
      <c r="C20" s="21"/>
      <c r="D20" s="21"/>
    </row>
    <row r="21" spans="1:4" ht="18" x14ac:dyDescent="0.25">
      <c r="A21" s="72"/>
      <c r="B21" s="21"/>
      <c r="C21" s="21"/>
      <c r="D21" s="21"/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54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118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126</v>
      </c>
      <c r="B13" s="13"/>
      <c r="C13" s="14"/>
      <c r="D13" s="86"/>
      <c r="E13" s="87"/>
      <c r="F13" s="87"/>
      <c r="G13" s="88"/>
      <c r="H13" s="15"/>
    </row>
    <row r="14" spans="1:8" ht="15.75" x14ac:dyDescent="0.25">
      <c r="A14" s="106" t="s">
        <v>57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130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137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13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389364</v>
      </c>
      <c r="F18" s="87">
        <v>98317</v>
      </c>
      <c r="G18" s="88">
        <f>F18/E18</f>
        <v>0.25250665187331134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138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60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x14ac:dyDescent="0.2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7">
        <v>26082</v>
      </c>
      <c r="F29" s="87">
        <v>12632</v>
      </c>
      <c r="G29" s="88">
        <f>F29/E29</f>
        <v>0.48431868721723792</v>
      </c>
      <c r="H29" s="15"/>
    </row>
    <row r="30" spans="1:8" ht="15.75" x14ac:dyDescent="0.25">
      <c r="A30" s="83" t="s">
        <v>25</v>
      </c>
      <c r="B30" s="13"/>
      <c r="C30" s="14"/>
      <c r="D30" s="86">
        <v>2</v>
      </c>
      <c r="E30" s="87">
        <v>260212</v>
      </c>
      <c r="F30" s="87">
        <v>123200</v>
      </c>
      <c r="G30" s="88">
        <f>F30/E30</f>
        <v>0.47346010176317771</v>
      </c>
      <c r="H30" s="15"/>
    </row>
    <row r="31" spans="1:8" ht="15.75" x14ac:dyDescent="0.25">
      <c r="A31" s="83" t="s">
        <v>26</v>
      </c>
      <c r="B31" s="13"/>
      <c r="C31" s="14"/>
      <c r="D31" s="86"/>
      <c r="E31" s="87"/>
      <c r="F31" s="87"/>
      <c r="G31" s="88"/>
      <c r="H31" s="15"/>
    </row>
    <row r="32" spans="1:8" ht="15.75" x14ac:dyDescent="0.25">
      <c r="A32" s="83" t="s">
        <v>132</v>
      </c>
      <c r="B32" s="13"/>
      <c r="C32" s="14"/>
      <c r="D32" s="86">
        <v>4</v>
      </c>
      <c r="E32" s="87">
        <v>600021</v>
      </c>
      <c r="F32" s="87">
        <v>88137.5</v>
      </c>
      <c r="G32" s="88">
        <f>F32/E32</f>
        <v>0.14689069215910777</v>
      </c>
      <c r="H32" s="15"/>
    </row>
    <row r="33" spans="1:8" ht="15.75" x14ac:dyDescent="0.25">
      <c r="A33" s="83" t="s">
        <v>109</v>
      </c>
      <c r="B33" s="13"/>
      <c r="C33" s="14"/>
      <c r="D33" s="86"/>
      <c r="E33" s="87"/>
      <c r="F33" s="87"/>
      <c r="G33" s="88"/>
      <c r="H33" s="15"/>
    </row>
    <row r="34" spans="1:8" ht="15.75" x14ac:dyDescent="0.25">
      <c r="A34" s="83" t="s">
        <v>27</v>
      </c>
      <c r="B34" s="13"/>
      <c r="C34" s="14"/>
      <c r="D34" s="86">
        <v>1</v>
      </c>
      <c r="E34" s="87">
        <v>27991</v>
      </c>
      <c r="F34" s="87">
        <v>10187.5</v>
      </c>
      <c r="G34" s="88">
        <f>F34/E34</f>
        <v>0.36395627165874744</v>
      </c>
      <c r="H34" s="15"/>
    </row>
    <row r="35" spans="1:8" x14ac:dyDescent="0.2">
      <c r="A35" s="16" t="s">
        <v>28</v>
      </c>
      <c r="B35" s="13"/>
      <c r="C35" s="14"/>
      <c r="D35" s="90"/>
      <c r="E35" s="91"/>
      <c r="F35" s="87"/>
      <c r="G35" s="92"/>
      <c r="H35" s="15"/>
    </row>
    <row r="36" spans="1:8" x14ac:dyDescent="0.2">
      <c r="A36" s="16" t="s">
        <v>29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9</v>
      </c>
      <c r="E39" s="95">
        <f>SUM(E9:E38)</f>
        <v>1303670</v>
      </c>
      <c r="F39" s="95">
        <f>SUM(F9:F38)</f>
        <v>332474</v>
      </c>
      <c r="G39" s="96">
        <f>F39/E39</f>
        <v>0.25502926354061994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30</v>
      </c>
      <c r="E44" s="87">
        <v>653875.18999999994</v>
      </c>
      <c r="F44" s="87">
        <v>39942.050000000003</v>
      </c>
      <c r="G44" s="88">
        <f>1-(+F44/E44)</f>
        <v>0.9389148715062885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58</v>
      </c>
      <c r="E46" s="87">
        <v>1272801.5</v>
      </c>
      <c r="F46" s="87">
        <v>119733.88</v>
      </c>
      <c r="G46" s="88">
        <f>1-(+F46/E46)</f>
        <v>0.90592886636290104</v>
      </c>
      <c r="H46" s="15"/>
    </row>
    <row r="47" spans="1:8" ht="15.75" x14ac:dyDescent="0.25">
      <c r="A47" s="27" t="s">
        <v>39</v>
      </c>
      <c r="B47" s="28"/>
      <c r="C47" s="14"/>
      <c r="D47" s="86">
        <v>10</v>
      </c>
      <c r="E47" s="87">
        <v>379292.25</v>
      </c>
      <c r="F47" s="87">
        <v>33057.449999999997</v>
      </c>
      <c r="G47" s="88">
        <f>1-(+F47/E47)</f>
        <v>0.91284438319000716</v>
      </c>
      <c r="H47" s="15"/>
    </row>
    <row r="48" spans="1:8" ht="15.75" x14ac:dyDescent="0.25">
      <c r="A48" s="27" t="s">
        <v>40</v>
      </c>
      <c r="B48" s="28"/>
      <c r="C48" s="14"/>
      <c r="D48" s="86">
        <v>49</v>
      </c>
      <c r="E48" s="87">
        <v>2480517.5</v>
      </c>
      <c r="F48" s="87">
        <v>197999.97</v>
      </c>
      <c r="G48" s="88">
        <f>1-(+F48/E48)</f>
        <v>0.92017795883318698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3</v>
      </c>
      <c r="E50" s="87">
        <v>595050</v>
      </c>
      <c r="F50" s="87">
        <v>76557</v>
      </c>
      <c r="G50" s="88">
        <f>1-(+F50/E50)</f>
        <v>0.87134358457272498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9" t="s">
        <v>65</v>
      </c>
      <c r="B53" s="30"/>
      <c r="C53" s="14"/>
      <c r="D53" s="86">
        <v>368</v>
      </c>
      <c r="E53" s="87">
        <v>20457903.289999999</v>
      </c>
      <c r="F53" s="87">
        <v>2325844.83</v>
      </c>
      <c r="G53" s="88">
        <f>1-(+F53/E53)</f>
        <v>0.88631069386583261</v>
      </c>
      <c r="H53" s="15"/>
    </row>
    <row r="54" spans="1:8" ht="15.75" x14ac:dyDescent="0.25">
      <c r="A54" s="29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31" t="s">
        <v>45</v>
      </c>
      <c r="B55" s="30"/>
      <c r="C55" s="14"/>
      <c r="D55" s="90"/>
      <c r="E55" s="109"/>
      <c r="F55" s="87"/>
      <c r="G55" s="92"/>
      <c r="H55" s="15"/>
    </row>
    <row r="56" spans="1:8" x14ac:dyDescent="0.2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108"/>
      <c r="F57" s="87"/>
      <c r="G57" s="92"/>
      <c r="H57" s="15"/>
    </row>
    <row r="58" spans="1:8" x14ac:dyDescent="0.2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x14ac:dyDescent="0.25">
      <c r="A59" s="32"/>
      <c r="B59" s="18"/>
      <c r="C59" s="14"/>
      <c r="D59" s="90"/>
      <c r="E59" s="110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518</v>
      </c>
      <c r="E60" s="95">
        <f>SUM(E44:E59)</f>
        <v>25839439.729999997</v>
      </c>
      <c r="F60" s="95">
        <f>SUM(F44:F59)</f>
        <v>2793135.18</v>
      </c>
      <c r="G60" s="96">
        <f>1-(F60/E60)</f>
        <v>0.89190418951858597</v>
      </c>
      <c r="H60" s="15"/>
    </row>
    <row r="61" spans="1:8" x14ac:dyDescent="0.2">
      <c r="A61" s="33"/>
      <c r="B61" s="33"/>
      <c r="C61" s="50"/>
      <c r="D61" s="111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51"/>
      <c r="E62" s="36"/>
      <c r="F62" s="37">
        <f>F60+F39</f>
        <v>3125609.18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55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82" t="s">
        <v>106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112</v>
      </c>
      <c r="B9" s="13"/>
      <c r="C9" s="14"/>
      <c r="D9" s="86">
        <v>5</v>
      </c>
      <c r="E9" s="87">
        <v>1257874</v>
      </c>
      <c r="F9" s="87">
        <v>183187.5</v>
      </c>
      <c r="G9" s="88">
        <f>F9/E9</f>
        <v>0.14563263093123793</v>
      </c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115</v>
      </c>
      <c r="B11" s="13"/>
      <c r="C11" s="14"/>
      <c r="D11" s="86">
        <v>1</v>
      </c>
      <c r="E11" s="87">
        <v>277424</v>
      </c>
      <c r="F11" s="87">
        <v>69706.5</v>
      </c>
      <c r="G11" s="88">
        <f>F11/E11</f>
        <v>0.25126340907780148</v>
      </c>
      <c r="H11" s="15"/>
    </row>
    <row r="12" spans="1:8" ht="15.75" x14ac:dyDescent="0.25">
      <c r="A12" s="106" t="s">
        <v>73</v>
      </c>
      <c r="B12" s="13"/>
      <c r="C12" s="14"/>
      <c r="D12" s="86">
        <v>2</v>
      </c>
      <c r="E12" s="87">
        <v>166167</v>
      </c>
      <c r="F12" s="87">
        <v>29164</v>
      </c>
      <c r="G12" s="88">
        <f>F12/E12</f>
        <v>0.17551017951819556</v>
      </c>
      <c r="H12" s="15"/>
    </row>
    <row r="13" spans="1:8" ht="15.75" x14ac:dyDescent="0.25">
      <c r="A13" s="106" t="s">
        <v>119</v>
      </c>
      <c r="B13" s="13"/>
      <c r="C13" s="14"/>
      <c r="D13" s="86">
        <v>3</v>
      </c>
      <c r="E13" s="87">
        <v>654198</v>
      </c>
      <c r="F13" s="87">
        <v>178374</v>
      </c>
      <c r="G13" s="88">
        <f>F13/E13</f>
        <v>0.2726605706529216</v>
      </c>
      <c r="H13" s="15"/>
    </row>
    <row r="14" spans="1:8" ht="15.75" x14ac:dyDescent="0.25">
      <c r="A14" s="106" t="s">
        <v>25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57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10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14</v>
      </c>
      <c r="B17" s="13"/>
      <c r="C17" s="14"/>
      <c r="D17" s="86">
        <v>2</v>
      </c>
      <c r="E17" s="87">
        <v>892272</v>
      </c>
      <c r="F17" s="87">
        <v>181002</v>
      </c>
      <c r="G17" s="88">
        <f t="shared" ref="G17:G25" si="0">F17/E17</f>
        <v>0.20285518317284415</v>
      </c>
      <c r="H17" s="15"/>
    </row>
    <row r="18" spans="1:8" ht="15.75" x14ac:dyDescent="0.25">
      <c r="A18" s="106" t="s">
        <v>15</v>
      </c>
      <c r="B18" s="13"/>
      <c r="C18" s="14"/>
      <c r="D18" s="86">
        <v>2</v>
      </c>
      <c r="E18" s="87">
        <v>817511</v>
      </c>
      <c r="F18" s="87">
        <v>159796</v>
      </c>
      <c r="G18" s="88">
        <f t="shared" si="0"/>
        <v>0.19546648301980035</v>
      </c>
      <c r="H18" s="15"/>
    </row>
    <row r="19" spans="1:8" ht="15.75" x14ac:dyDescent="0.25">
      <c r="A19" s="106" t="s">
        <v>58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17</v>
      </c>
      <c r="B20" s="13"/>
      <c r="C20" s="14"/>
      <c r="D20" s="86">
        <v>1</v>
      </c>
      <c r="E20" s="87">
        <v>130221</v>
      </c>
      <c r="F20" s="87">
        <v>44903</v>
      </c>
      <c r="G20" s="88">
        <f t="shared" si="0"/>
        <v>0.34482149576489202</v>
      </c>
      <c r="H20" s="15"/>
    </row>
    <row r="21" spans="1:8" ht="15.75" x14ac:dyDescent="0.25">
      <c r="A21" s="106" t="s">
        <v>129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59</v>
      </c>
      <c r="B22" s="13"/>
      <c r="C22" s="14"/>
      <c r="D22" s="86">
        <v>6</v>
      </c>
      <c r="E22" s="87">
        <v>3236938</v>
      </c>
      <c r="F22" s="87">
        <v>623896.5</v>
      </c>
      <c r="G22" s="88">
        <f t="shared" si="0"/>
        <v>0.19274280199373606</v>
      </c>
      <c r="H22" s="15"/>
    </row>
    <row r="23" spans="1:8" ht="15.75" x14ac:dyDescent="0.25">
      <c r="A23" s="106" t="s">
        <v>60</v>
      </c>
      <c r="B23" s="13"/>
      <c r="C23" s="14"/>
      <c r="D23" s="86">
        <v>4</v>
      </c>
      <c r="E23" s="87">
        <v>1215032</v>
      </c>
      <c r="F23" s="87">
        <v>155681</v>
      </c>
      <c r="G23" s="88">
        <f t="shared" si="0"/>
        <v>0.12812913569354553</v>
      </c>
      <c r="H23" s="15"/>
    </row>
    <row r="24" spans="1:8" ht="15.75" x14ac:dyDescent="0.25">
      <c r="A24" s="107" t="s">
        <v>20</v>
      </c>
      <c r="B24" s="13"/>
      <c r="C24" s="14"/>
      <c r="D24" s="86">
        <v>6</v>
      </c>
      <c r="E24" s="87">
        <v>887548</v>
      </c>
      <c r="F24" s="87">
        <v>207021</v>
      </c>
      <c r="G24" s="88">
        <f t="shared" si="0"/>
        <v>0.23325048335413973</v>
      </c>
      <c r="H24" s="15"/>
    </row>
    <row r="25" spans="1:8" ht="15.75" x14ac:dyDescent="0.25">
      <c r="A25" s="107" t="s">
        <v>21</v>
      </c>
      <c r="B25" s="13"/>
      <c r="C25" s="14"/>
      <c r="D25" s="86">
        <v>20</v>
      </c>
      <c r="E25" s="87">
        <v>185942</v>
      </c>
      <c r="F25" s="87">
        <v>185942</v>
      </c>
      <c r="G25" s="88">
        <f t="shared" si="0"/>
        <v>1</v>
      </c>
      <c r="H25" s="15"/>
    </row>
    <row r="26" spans="1:8" ht="15.75" x14ac:dyDescent="0.25">
      <c r="A26" s="83" t="s">
        <v>22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23</v>
      </c>
      <c r="B27" s="13"/>
      <c r="C27" s="14"/>
      <c r="D27" s="86"/>
      <c r="E27" s="87">
        <v>62163</v>
      </c>
      <c r="F27" s="87">
        <v>14213</v>
      </c>
      <c r="G27" s="88">
        <f>F27/E27</f>
        <v>0.22864083136270771</v>
      </c>
      <c r="H27" s="15"/>
    </row>
    <row r="28" spans="1:8" ht="15.75" x14ac:dyDescent="0.25">
      <c r="A28" s="106" t="s">
        <v>139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2</v>
      </c>
      <c r="E29" s="87">
        <v>243372</v>
      </c>
      <c r="F29" s="87">
        <v>74769</v>
      </c>
      <c r="G29" s="88">
        <f>F29/E29</f>
        <v>0.30722104432720282</v>
      </c>
      <c r="H29" s="15"/>
    </row>
    <row r="30" spans="1:8" ht="15.75" x14ac:dyDescent="0.25">
      <c r="A30" s="83" t="s">
        <v>133</v>
      </c>
      <c r="B30" s="13"/>
      <c r="C30" s="14"/>
      <c r="D30" s="86">
        <v>2</v>
      </c>
      <c r="E30" s="87">
        <v>246137</v>
      </c>
      <c r="F30" s="87">
        <v>123923</v>
      </c>
      <c r="G30" s="88">
        <f>F30/E30</f>
        <v>0.50347164384062537</v>
      </c>
      <c r="H30" s="15"/>
    </row>
    <row r="31" spans="1:8" ht="15.75" x14ac:dyDescent="0.25">
      <c r="A31" s="83" t="s">
        <v>140</v>
      </c>
      <c r="B31" s="13"/>
      <c r="C31" s="14"/>
      <c r="D31" s="86"/>
      <c r="E31" s="89"/>
      <c r="F31" s="87"/>
      <c r="G31" s="88"/>
      <c r="H31" s="15"/>
    </row>
    <row r="32" spans="1:8" ht="15.75" x14ac:dyDescent="0.25">
      <c r="A32" s="83" t="s">
        <v>142</v>
      </c>
      <c r="B32" s="13"/>
      <c r="C32" s="14"/>
      <c r="D32" s="86"/>
      <c r="E32" s="89"/>
      <c r="F32" s="87"/>
      <c r="G32" s="88"/>
      <c r="H32" s="15"/>
    </row>
    <row r="33" spans="1:8" ht="15.75" x14ac:dyDescent="0.25">
      <c r="A33" s="83" t="s">
        <v>62</v>
      </c>
      <c r="B33" s="13"/>
      <c r="C33" s="14"/>
      <c r="D33" s="86">
        <v>24</v>
      </c>
      <c r="E33" s="89">
        <v>2732153</v>
      </c>
      <c r="F33" s="89">
        <v>887959</v>
      </c>
      <c r="G33" s="88">
        <f>F33/E33</f>
        <v>0.32500339475863904</v>
      </c>
      <c r="H33" s="15"/>
    </row>
    <row r="34" spans="1:8" ht="15.75" x14ac:dyDescent="0.25">
      <c r="A34" s="106" t="s">
        <v>63</v>
      </c>
      <c r="B34" s="13"/>
      <c r="C34" s="14"/>
      <c r="D34" s="86">
        <v>1</v>
      </c>
      <c r="E34" s="87">
        <v>116782</v>
      </c>
      <c r="F34" s="87">
        <v>13691</v>
      </c>
      <c r="G34" s="88">
        <f>F34/E34</f>
        <v>0.11723553287321677</v>
      </c>
      <c r="H34" s="15"/>
    </row>
    <row r="35" spans="1:8" ht="15.75" x14ac:dyDescent="0.25">
      <c r="A35" s="106" t="s">
        <v>109</v>
      </c>
      <c r="B35" s="13"/>
      <c r="C35" s="14"/>
      <c r="D35" s="86">
        <v>2</v>
      </c>
      <c r="E35" s="87">
        <v>267603</v>
      </c>
      <c r="F35" s="87">
        <v>57805</v>
      </c>
      <c r="G35" s="88">
        <f>F35/E35</f>
        <v>0.21601028389068883</v>
      </c>
      <c r="H35" s="15"/>
    </row>
    <row r="36" spans="1:8" x14ac:dyDescent="0.2">
      <c r="A36" s="16" t="s">
        <v>28</v>
      </c>
      <c r="B36" s="13"/>
      <c r="C36" s="14"/>
      <c r="D36" s="90"/>
      <c r="E36" s="91">
        <v>269055</v>
      </c>
      <c r="F36" s="87">
        <v>44115</v>
      </c>
      <c r="G36" s="92"/>
      <c r="H36" s="15"/>
    </row>
    <row r="37" spans="1:8" x14ac:dyDescent="0.2">
      <c r="A37" s="16" t="s">
        <v>29</v>
      </c>
      <c r="B37" s="13"/>
      <c r="C37" s="14"/>
      <c r="D37" s="90"/>
      <c r="E37" s="91"/>
      <c r="F37" s="87"/>
      <c r="G37" s="92"/>
      <c r="H37" s="15"/>
    </row>
    <row r="38" spans="1:8" x14ac:dyDescent="0.2">
      <c r="A38" s="16" t="s">
        <v>30</v>
      </c>
      <c r="B38" s="13"/>
      <c r="C38" s="14"/>
      <c r="D38" s="90"/>
      <c r="E38" s="91"/>
      <c r="F38" s="89"/>
      <c r="G38" s="92"/>
      <c r="H38" s="15"/>
    </row>
    <row r="39" spans="1:8" x14ac:dyDescent="0.2">
      <c r="A39" s="17"/>
      <c r="B39" s="18"/>
      <c r="C39" s="21"/>
      <c r="D39" s="90"/>
      <c r="E39" s="93"/>
      <c r="F39" s="93"/>
      <c r="G39" s="92"/>
      <c r="H39" s="15"/>
    </row>
    <row r="40" spans="1:8" ht="15.75" x14ac:dyDescent="0.25">
      <c r="A40" s="19" t="s">
        <v>31</v>
      </c>
      <c r="B40" s="20"/>
      <c r="C40" s="22"/>
      <c r="D40" s="94">
        <f>SUM(D9:D39)</f>
        <v>83</v>
      </c>
      <c r="E40" s="95">
        <f>SUM(E9:E39)</f>
        <v>13658392</v>
      </c>
      <c r="F40" s="95">
        <f>SUM(F9:F39)</f>
        <v>3235148.5</v>
      </c>
      <c r="G40" s="96">
        <f>F40/E40</f>
        <v>0.23686159395630174</v>
      </c>
      <c r="H40" s="2"/>
    </row>
    <row r="41" spans="1:8" ht="15.75" x14ac:dyDescent="0.25">
      <c r="A41" s="22"/>
      <c r="B41" s="22"/>
      <c r="C41" s="24"/>
      <c r="D41" s="97"/>
      <c r="E41" s="98"/>
      <c r="F41" s="99"/>
      <c r="G41" s="99"/>
      <c r="H41" s="2"/>
    </row>
    <row r="42" spans="1:8" ht="18" x14ac:dyDescent="0.25">
      <c r="A42" s="23" t="s">
        <v>32</v>
      </c>
      <c r="B42" s="24"/>
      <c r="C42" s="26"/>
      <c r="D42" s="25"/>
      <c r="E42" s="100"/>
      <c r="F42" s="101"/>
      <c r="G42" s="101"/>
      <c r="H42" s="2"/>
    </row>
    <row r="43" spans="1:8" ht="15.75" x14ac:dyDescent="0.25">
      <c r="A43" s="26"/>
      <c r="B43" s="26"/>
      <c r="C43" s="26"/>
      <c r="D43" s="102"/>
      <c r="E43" s="25" t="s">
        <v>33</v>
      </c>
      <c r="F43" s="25" t="s">
        <v>33</v>
      </c>
      <c r="G43" s="25" t="s">
        <v>5</v>
      </c>
      <c r="H43" s="2"/>
    </row>
    <row r="44" spans="1:8" ht="15.75" x14ac:dyDescent="0.25">
      <c r="A44" s="26"/>
      <c r="B44" s="26"/>
      <c r="C44" s="14"/>
      <c r="D44" s="102" t="s">
        <v>6</v>
      </c>
      <c r="E44" s="103" t="s">
        <v>34</v>
      </c>
      <c r="F44" s="101" t="s">
        <v>8</v>
      </c>
      <c r="G44" s="101" t="s">
        <v>35</v>
      </c>
      <c r="H44" s="15"/>
    </row>
    <row r="45" spans="1:8" ht="15.75" x14ac:dyDescent="0.25">
      <c r="A45" s="27" t="s">
        <v>36</v>
      </c>
      <c r="B45" s="28"/>
      <c r="C45" s="14"/>
      <c r="D45" s="86">
        <v>178</v>
      </c>
      <c r="E45" s="87">
        <v>31541694.75</v>
      </c>
      <c r="F45" s="87">
        <v>1527045.95</v>
      </c>
      <c r="G45" s="88">
        <f t="shared" ref="G45:G51" si="1">1-(+F45/E45)</f>
        <v>0.95158643306571222</v>
      </c>
      <c r="H45" s="15"/>
    </row>
    <row r="46" spans="1:8" ht="15.75" x14ac:dyDescent="0.25">
      <c r="A46" s="27" t="s">
        <v>37</v>
      </c>
      <c r="B46" s="28"/>
      <c r="C46" s="14"/>
      <c r="D46" s="86">
        <v>2</v>
      </c>
      <c r="E46" s="87">
        <v>940476.8</v>
      </c>
      <c r="F46" s="87">
        <v>115367.2</v>
      </c>
      <c r="G46" s="88">
        <f t="shared" si="1"/>
        <v>0.87733115798284445</v>
      </c>
      <c r="H46" s="15"/>
    </row>
    <row r="47" spans="1:8" ht="15.75" x14ac:dyDescent="0.25">
      <c r="A47" s="27" t="s">
        <v>38</v>
      </c>
      <c r="B47" s="28"/>
      <c r="C47" s="14"/>
      <c r="D47" s="86">
        <v>298</v>
      </c>
      <c r="E47" s="87">
        <v>26942067.050000001</v>
      </c>
      <c r="F47" s="87">
        <v>1648925.58</v>
      </c>
      <c r="G47" s="88">
        <f t="shared" si="1"/>
        <v>0.93879736187502361</v>
      </c>
      <c r="H47" s="15"/>
    </row>
    <row r="48" spans="1:8" ht="15.75" x14ac:dyDescent="0.25">
      <c r="A48" s="27" t="s">
        <v>39</v>
      </c>
      <c r="B48" s="28"/>
      <c r="C48" s="14"/>
      <c r="D48" s="86">
        <v>23</v>
      </c>
      <c r="E48" s="87">
        <v>777213</v>
      </c>
      <c r="F48" s="87">
        <v>43878.5</v>
      </c>
      <c r="G48" s="88">
        <f t="shared" si="1"/>
        <v>0.94354379044097303</v>
      </c>
      <c r="H48" s="15"/>
    </row>
    <row r="49" spans="1:8" ht="15.75" x14ac:dyDescent="0.25">
      <c r="A49" s="27" t="s">
        <v>40</v>
      </c>
      <c r="B49" s="28"/>
      <c r="C49" s="14"/>
      <c r="D49" s="86">
        <v>149</v>
      </c>
      <c r="E49" s="87">
        <v>13723102.93</v>
      </c>
      <c r="F49" s="87">
        <v>334257.46000000002</v>
      </c>
      <c r="G49" s="88">
        <f t="shared" si="1"/>
        <v>0.97564272003897301</v>
      </c>
      <c r="H49" s="15"/>
    </row>
    <row r="50" spans="1:8" ht="15.75" x14ac:dyDescent="0.25">
      <c r="A50" s="27" t="s">
        <v>41</v>
      </c>
      <c r="B50" s="28"/>
      <c r="C50" s="14"/>
      <c r="D50" s="86">
        <v>3</v>
      </c>
      <c r="E50" s="87">
        <v>316163</v>
      </c>
      <c r="F50" s="87">
        <v>10891</v>
      </c>
      <c r="G50" s="88">
        <f t="shared" si="1"/>
        <v>0.96555257889126811</v>
      </c>
      <c r="H50" s="15"/>
    </row>
    <row r="51" spans="1:8" ht="15.75" x14ac:dyDescent="0.25">
      <c r="A51" s="27" t="s">
        <v>42</v>
      </c>
      <c r="B51" s="28"/>
      <c r="C51" s="14"/>
      <c r="D51" s="86">
        <v>29</v>
      </c>
      <c r="E51" s="87">
        <v>3500095</v>
      </c>
      <c r="F51" s="87">
        <v>201469.42</v>
      </c>
      <c r="G51" s="88">
        <f t="shared" si="1"/>
        <v>0.94243887094493151</v>
      </c>
      <c r="H51" s="15"/>
    </row>
    <row r="52" spans="1:8" ht="15.75" x14ac:dyDescent="0.25">
      <c r="A52" s="27" t="s">
        <v>43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7" t="s">
        <v>44</v>
      </c>
      <c r="B53" s="28"/>
      <c r="C53" s="14"/>
      <c r="D53" s="86">
        <v>4</v>
      </c>
      <c r="E53" s="87">
        <v>471725</v>
      </c>
      <c r="F53" s="87">
        <v>37075</v>
      </c>
      <c r="G53" s="88">
        <f>1-(+F53/E53)</f>
        <v>0.92140547988764643</v>
      </c>
      <c r="H53" s="15"/>
    </row>
    <row r="54" spans="1:8" ht="15.75" x14ac:dyDescent="0.25">
      <c r="A54" s="29" t="s">
        <v>64</v>
      </c>
      <c r="B54" s="30"/>
      <c r="C54" s="14"/>
      <c r="D54" s="86">
        <v>2</v>
      </c>
      <c r="E54" s="87">
        <v>127600</v>
      </c>
      <c r="F54" s="87">
        <v>9800</v>
      </c>
      <c r="G54" s="88">
        <f>1-(+F54/E54)</f>
        <v>0.92319749216300939</v>
      </c>
      <c r="H54" s="15"/>
    </row>
    <row r="55" spans="1:8" ht="15.75" x14ac:dyDescent="0.25">
      <c r="A55" s="27" t="s">
        <v>65</v>
      </c>
      <c r="B55" s="30"/>
      <c r="C55" s="14"/>
      <c r="D55" s="86">
        <v>1326</v>
      </c>
      <c r="E55" s="87">
        <v>101555816.95999999</v>
      </c>
      <c r="F55" s="87">
        <v>11869377.939999999</v>
      </c>
      <c r="G55" s="88">
        <f>1-(+F55/E55)</f>
        <v>0.88312458808071015</v>
      </c>
      <c r="H55" s="15"/>
    </row>
    <row r="56" spans="1:8" ht="15.75" x14ac:dyDescent="0.25">
      <c r="A56" s="27" t="s">
        <v>66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31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91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91"/>
      <c r="F60" s="89"/>
      <c r="G60" s="92"/>
      <c r="H60" s="15"/>
    </row>
    <row r="61" spans="1:8" ht="15.75" x14ac:dyDescent="0.25">
      <c r="A61" s="32"/>
      <c r="B61" s="18"/>
      <c r="C61" s="21"/>
      <c r="D61" s="90"/>
      <c r="E61" s="93"/>
      <c r="F61" s="93"/>
      <c r="G61" s="92"/>
      <c r="H61" s="15"/>
    </row>
    <row r="62" spans="1:8" ht="15.75" x14ac:dyDescent="0.25">
      <c r="A62" s="20" t="s">
        <v>48</v>
      </c>
      <c r="B62" s="20"/>
      <c r="C62" s="33"/>
      <c r="D62" s="94">
        <f>SUM(D45:D58)</f>
        <v>2014</v>
      </c>
      <c r="E62" s="95">
        <f>SUM(E45:E61)</f>
        <v>179895954.49000001</v>
      </c>
      <c r="F62" s="95">
        <f>SUM(F45:F61)</f>
        <v>15798088.049999999</v>
      </c>
      <c r="G62" s="96">
        <f>1-(+F62/E62)</f>
        <v>0.91218208272227619</v>
      </c>
      <c r="H62" s="2"/>
    </row>
    <row r="63" spans="1:8" ht="18" x14ac:dyDescent="0.25">
      <c r="A63" s="33"/>
      <c r="B63" s="33"/>
      <c r="C63" s="36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36"/>
      <c r="E64" s="36"/>
      <c r="F64" s="37">
        <f>F62+F40</f>
        <v>19033236.549999997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38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112</v>
      </c>
      <c r="B9" s="13"/>
      <c r="C9" s="14"/>
      <c r="D9" s="86"/>
      <c r="E9" s="112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>
        <v>8</v>
      </c>
      <c r="E10" s="112">
        <v>3146593</v>
      </c>
      <c r="F10" s="87">
        <v>439796</v>
      </c>
      <c r="G10" s="113">
        <f>F10/E10</f>
        <v>0.13976895009936144</v>
      </c>
      <c r="H10" s="15"/>
    </row>
    <row r="11" spans="1:8" ht="15.75" x14ac:dyDescent="0.25">
      <c r="A11" s="106" t="s">
        <v>115</v>
      </c>
      <c r="B11" s="13"/>
      <c r="C11" s="14"/>
      <c r="D11" s="86">
        <v>6</v>
      </c>
      <c r="E11" s="112">
        <v>325718</v>
      </c>
      <c r="F11" s="87">
        <v>120333.5</v>
      </c>
      <c r="G11" s="113">
        <f>F11/E11</f>
        <v>0.36944074321959486</v>
      </c>
      <c r="H11" s="15"/>
    </row>
    <row r="12" spans="1:8" ht="15.75" x14ac:dyDescent="0.25">
      <c r="A12" s="106" t="s">
        <v>73</v>
      </c>
      <c r="B12" s="13"/>
      <c r="C12" s="14"/>
      <c r="D12" s="86">
        <v>2</v>
      </c>
      <c r="E12" s="112">
        <v>226873</v>
      </c>
      <c r="F12" s="87">
        <v>77302</v>
      </c>
      <c r="G12" s="113">
        <f>F12/E12</f>
        <v>0.34072807253397275</v>
      </c>
      <c r="H12" s="15"/>
    </row>
    <row r="13" spans="1:8" ht="15.75" x14ac:dyDescent="0.25">
      <c r="A13" s="106" t="s">
        <v>119</v>
      </c>
      <c r="B13" s="13"/>
      <c r="C13" s="14"/>
      <c r="D13" s="86"/>
      <c r="E13" s="112"/>
      <c r="F13" s="87"/>
      <c r="G13" s="113"/>
      <c r="H13" s="15"/>
    </row>
    <row r="14" spans="1:8" ht="15.75" x14ac:dyDescent="0.25">
      <c r="A14" s="106" t="s">
        <v>25</v>
      </c>
      <c r="B14" s="13"/>
      <c r="C14" s="14"/>
      <c r="D14" s="86">
        <v>2</v>
      </c>
      <c r="E14" s="112">
        <v>388794</v>
      </c>
      <c r="F14" s="87">
        <v>165810</v>
      </c>
      <c r="G14" s="113">
        <f>F14/E14</f>
        <v>0.42647263075047454</v>
      </c>
      <c r="H14" s="15"/>
    </row>
    <row r="15" spans="1:8" ht="15.75" x14ac:dyDescent="0.25">
      <c r="A15" s="106" t="s">
        <v>57</v>
      </c>
      <c r="B15" s="13"/>
      <c r="C15" s="14"/>
      <c r="D15" s="86"/>
      <c r="E15" s="112"/>
      <c r="F15" s="87"/>
      <c r="G15" s="113"/>
      <c r="H15" s="15"/>
    </row>
    <row r="16" spans="1:8" ht="15.75" x14ac:dyDescent="0.25">
      <c r="A16" s="106" t="s">
        <v>10</v>
      </c>
      <c r="B16" s="13"/>
      <c r="C16" s="14"/>
      <c r="D16" s="86"/>
      <c r="E16" s="112"/>
      <c r="F16" s="87"/>
      <c r="G16" s="113"/>
      <c r="H16" s="15"/>
    </row>
    <row r="17" spans="1:8" ht="15.75" x14ac:dyDescent="0.25">
      <c r="A17" s="106" t="s">
        <v>14</v>
      </c>
      <c r="B17" s="13"/>
      <c r="C17" s="14"/>
      <c r="D17" s="86">
        <v>2</v>
      </c>
      <c r="E17" s="112">
        <v>1518054</v>
      </c>
      <c r="F17" s="87">
        <v>386961</v>
      </c>
      <c r="G17" s="88">
        <f t="shared" ref="G17:G23" si="0">F17/E17</f>
        <v>0.25490595196218319</v>
      </c>
      <c r="H17" s="15"/>
    </row>
    <row r="18" spans="1:8" ht="15.75" x14ac:dyDescent="0.25">
      <c r="A18" s="106" t="s">
        <v>15</v>
      </c>
      <c r="B18" s="13"/>
      <c r="C18" s="14"/>
      <c r="D18" s="86">
        <v>2</v>
      </c>
      <c r="E18" s="112">
        <v>1424109</v>
      </c>
      <c r="F18" s="87">
        <v>266682</v>
      </c>
      <c r="G18" s="113">
        <f t="shared" si="0"/>
        <v>0.18726235140709033</v>
      </c>
      <c r="H18" s="15"/>
    </row>
    <row r="19" spans="1:8" ht="15.75" x14ac:dyDescent="0.25">
      <c r="A19" s="106" t="s">
        <v>58</v>
      </c>
      <c r="B19" s="13"/>
      <c r="C19" s="14"/>
      <c r="D19" s="86">
        <v>1</v>
      </c>
      <c r="E19" s="112">
        <v>287766</v>
      </c>
      <c r="F19" s="87">
        <v>121997.5</v>
      </c>
      <c r="G19" s="88">
        <f t="shared" si="0"/>
        <v>0.42394688740156933</v>
      </c>
      <c r="H19" s="15"/>
    </row>
    <row r="20" spans="1:8" ht="15.75" x14ac:dyDescent="0.25">
      <c r="A20" s="106" t="s">
        <v>17</v>
      </c>
      <c r="B20" s="13"/>
      <c r="C20" s="14"/>
      <c r="D20" s="86"/>
      <c r="E20" s="112"/>
      <c r="F20" s="87"/>
      <c r="G20" s="88"/>
      <c r="H20" s="15"/>
    </row>
    <row r="21" spans="1:8" ht="15.75" x14ac:dyDescent="0.25">
      <c r="A21" s="106" t="s">
        <v>129</v>
      </c>
      <c r="B21" s="13"/>
      <c r="C21" s="14"/>
      <c r="D21" s="86"/>
      <c r="E21" s="112"/>
      <c r="F21" s="87"/>
      <c r="G21" s="88"/>
      <c r="H21" s="15"/>
    </row>
    <row r="22" spans="1:8" ht="15.75" x14ac:dyDescent="0.25">
      <c r="A22" s="106" t="s">
        <v>59</v>
      </c>
      <c r="B22" s="13"/>
      <c r="C22" s="14"/>
      <c r="D22" s="86">
        <v>6</v>
      </c>
      <c r="E22" s="112">
        <v>4165862</v>
      </c>
      <c r="F22" s="87">
        <v>750214.5</v>
      </c>
      <c r="G22" s="88">
        <f t="shared" si="0"/>
        <v>0.18008625825819483</v>
      </c>
      <c r="H22" s="15"/>
    </row>
    <row r="23" spans="1:8" ht="15.75" x14ac:dyDescent="0.25">
      <c r="A23" s="106" t="s">
        <v>60</v>
      </c>
      <c r="B23" s="13"/>
      <c r="C23" s="14"/>
      <c r="D23" s="86">
        <v>3</v>
      </c>
      <c r="E23" s="112">
        <v>1276716</v>
      </c>
      <c r="F23" s="87">
        <v>232013</v>
      </c>
      <c r="G23" s="88">
        <f t="shared" si="0"/>
        <v>0.18172639803997132</v>
      </c>
      <c r="H23" s="15"/>
    </row>
    <row r="24" spans="1:8" ht="15.75" x14ac:dyDescent="0.25">
      <c r="A24" s="107" t="s">
        <v>20</v>
      </c>
      <c r="B24" s="13"/>
      <c r="C24" s="14"/>
      <c r="D24" s="86">
        <v>4</v>
      </c>
      <c r="E24" s="112">
        <v>838027</v>
      </c>
      <c r="F24" s="87">
        <v>136278.5</v>
      </c>
      <c r="G24" s="88">
        <f>F24/E24</f>
        <v>0.16261826886245909</v>
      </c>
      <c r="H24" s="15"/>
    </row>
    <row r="25" spans="1:8" ht="15.75" x14ac:dyDescent="0.25">
      <c r="A25" s="107" t="s">
        <v>21</v>
      </c>
      <c r="B25" s="13"/>
      <c r="C25" s="14"/>
      <c r="D25" s="86">
        <v>13</v>
      </c>
      <c r="E25" s="112">
        <v>141043</v>
      </c>
      <c r="F25" s="87">
        <v>141043</v>
      </c>
      <c r="G25" s="88">
        <f>F25/E25</f>
        <v>1</v>
      </c>
      <c r="H25" s="15"/>
    </row>
    <row r="26" spans="1:8" ht="15.75" x14ac:dyDescent="0.25">
      <c r="A26" s="83" t="s">
        <v>22</v>
      </c>
      <c r="B26" s="13"/>
      <c r="C26" s="14"/>
      <c r="D26" s="86"/>
      <c r="E26" s="112"/>
      <c r="F26" s="87"/>
      <c r="G26" s="88"/>
      <c r="H26" s="15"/>
    </row>
    <row r="27" spans="1:8" ht="15.75" x14ac:dyDescent="0.25">
      <c r="A27" s="83" t="s">
        <v>23</v>
      </c>
      <c r="B27" s="13"/>
      <c r="C27" s="14"/>
      <c r="D27" s="86"/>
      <c r="E27" s="112">
        <v>37326</v>
      </c>
      <c r="F27" s="87">
        <v>-53273</v>
      </c>
      <c r="G27" s="88">
        <f>F27/E27</f>
        <v>-1.4272357070138777</v>
      </c>
      <c r="H27" s="15"/>
    </row>
    <row r="28" spans="1:8" ht="15.75" x14ac:dyDescent="0.25">
      <c r="A28" s="106" t="s">
        <v>139</v>
      </c>
      <c r="B28" s="13"/>
      <c r="C28" s="14"/>
      <c r="D28" s="86">
        <v>1</v>
      </c>
      <c r="E28" s="112">
        <v>125398</v>
      </c>
      <c r="F28" s="87">
        <v>-24131.5</v>
      </c>
      <c r="G28" s="113">
        <f>F28/E28</f>
        <v>-0.192439273353642</v>
      </c>
      <c r="H28" s="15"/>
    </row>
    <row r="29" spans="1:8" ht="15.75" x14ac:dyDescent="0.25">
      <c r="A29" s="83" t="s">
        <v>24</v>
      </c>
      <c r="B29" s="13"/>
      <c r="C29" s="14"/>
      <c r="D29" s="86">
        <v>2</v>
      </c>
      <c r="E29" s="112">
        <v>239272</v>
      </c>
      <c r="F29" s="87">
        <v>112658</v>
      </c>
      <c r="G29" s="88">
        <f>F29/E29</f>
        <v>0.47083653749707444</v>
      </c>
      <c r="H29" s="15"/>
    </row>
    <row r="30" spans="1:8" ht="15.75" x14ac:dyDescent="0.25">
      <c r="A30" s="83" t="s">
        <v>133</v>
      </c>
      <c r="B30" s="13"/>
      <c r="C30" s="14"/>
      <c r="D30" s="114"/>
      <c r="E30" s="112"/>
      <c r="F30" s="112"/>
      <c r="G30" s="115"/>
      <c r="H30" s="15"/>
    </row>
    <row r="31" spans="1:8" ht="15.75" x14ac:dyDescent="0.25">
      <c r="A31" s="83" t="s">
        <v>140</v>
      </c>
      <c r="B31" s="13"/>
      <c r="C31" s="14"/>
      <c r="D31" s="86">
        <v>1</v>
      </c>
      <c r="E31" s="116">
        <v>90811</v>
      </c>
      <c r="F31" s="87">
        <v>15183.5</v>
      </c>
      <c r="G31" s="113">
        <f>F31/E31</f>
        <v>0.16719890762132342</v>
      </c>
      <c r="H31" s="15"/>
    </row>
    <row r="32" spans="1:8" ht="15.75" x14ac:dyDescent="0.25">
      <c r="A32" s="83" t="s">
        <v>142</v>
      </c>
      <c r="B32" s="13"/>
      <c r="C32" s="14"/>
      <c r="D32" s="86"/>
      <c r="E32" s="116"/>
      <c r="F32" s="87"/>
      <c r="G32" s="113"/>
      <c r="H32" s="15"/>
    </row>
    <row r="33" spans="1:8" ht="15.75" x14ac:dyDescent="0.25">
      <c r="A33" s="83" t="s">
        <v>62</v>
      </c>
      <c r="B33" s="13"/>
      <c r="C33" s="14"/>
      <c r="D33" s="86">
        <v>9</v>
      </c>
      <c r="E33" s="116">
        <v>1292101</v>
      </c>
      <c r="F33" s="89">
        <v>269253</v>
      </c>
      <c r="G33" s="113">
        <f>F33/E33</f>
        <v>0.20838386472884085</v>
      </c>
      <c r="H33" s="15"/>
    </row>
    <row r="34" spans="1:8" ht="15.75" x14ac:dyDescent="0.25">
      <c r="A34" s="106" t="s">
        <v>63</v>
      </c>
      <c r="B34" s="13"/>
      <c r="C34" s="14"/>
      <c r="D34" s="86"/>
      <c r="E34" s="112"/>
      <c r="F34" s="87"/>
      <c r="G34" s="113"/>
      <c r="H34" s="15"/>
    </row>
    <row r="35" spans="1:8" ht="15.75" x14ac:dyDescent="0.25">
      <c r="A35" s="106" t="s">
        <v>109</v>
      </c>
      <c r="B35" s="13"/>
      <c r="C35" s="14"/>
      <c r="D35" s="86">
        <v>1</v>
      </c>
      <c r="E35" s="112">
        <v>190793</v>
      </c>
      <c r="F35" s="87">
        <v>48342</v>
      </c>
      <c r="G35" s="113">
        <f>F35/E35</f>
        <v>0.2533740755688102</v>
      </c>
      <c r="H35" s="15"/>
    </row>
    <row r="36" spans="1:8" x14ac:dyDescent="0.2">
      <c r="A36" s="16" t="s">
        <v>28</v>
      </c>
      <c r="B36" s="13"/>
      <c r="C36" s="14"/>
      <c r="D36" s="90"/>
      <c r="E36" s="116">
        <v>86805</v>
      </c>
      <c r="F36" s="89">
        <v>17354</v>
      </c>
      <c r="G36" s="92"/>
      <c r="H36" s="15"/>
    </row>
    <row r="37" spans="1:8" x14ac:dyDescent="0.2">
      <c r="A37" s="16" t="s">
        <v>29</v>
      </c>
      <c r="B37" s="13"/>
      <c r="C37" s="14"/>
      <c r="D37" s="90"/>
      <c r="E37" s="116"/>
      <c r="F37" s="89">
        <v>10</v>
      </c>
      <c r="G37" s="92"/>
      <c r="H37" s="15"/>
    </row>
    <row r="38" spans="1:8" x14ac:dyDescent="0.2">
      <c r="A38" s="16" t="s">
        <v>30</v>
      </c>
      <c r="B38" s="13"/>
      <c r="C38" s="14"/>
      <c r="D38" s="90"/>
      <c r="E38" s="112"/>
      <c r="F38" s="87"/>
      <c r="G38" s="92"/>
      <c r="H38" s="15"/>
    </row>
    <row r="39" spans="1:8" x14ac:dyDescent="0.2">
      <c r="A39" s="17"/>
      <c r="B39" s="18"/>
      <c r="C39" s="21"/>
      <c r="D39" s="90"/>
      <c r="E39" s="93"/>
      <c r="F39" s="93"/>
      <c r="G39" s="92"/>
      <c r="H39" s="15"/>
    </row>
    <row r="40" spans="1:8" ht="15.75" x14ac:dyDescent="0.25">
      <c r="A40" s="19" t="s">
        <v>31</v>
      </c>
      <c r="B40" s="20"/>
      <c r="C40" s="22"/>
      <c r="D40" s="94">
        <f>SUM(D9:D39)</f>
        <v>63</v>
      </c>
      <c r="E40" s="95">
        <f>SUM(E9:E39)</f>
        <v>15802061</v>
      </c>
      <c r="F40" s="95">
        <f>SUM(F9:F39)</f>
        <v>3223827</v>
      </c>
      <c r="G40" s="96">
        <f>F40/E40</f>
        <v>0.20401307145947609</v>
      </c>
      <c r="H40" s="2"/>
    </row>
    <row r="41" spans="1:8" ht="15.75" x14ac:dyDescent="0.25">
      <c r="A41" s="22"/>
      <c r="B41" s="22"/>
      <c r="C41" s="24"/>
      <c r="D41" s="97"/>
      <c r="E41" s="98"/>
      <c r="F41" s="99"/>
      <c r="G41" s="99"/>
      <c r="H41" s="2"/>
    </row>
    <row r="42" spans="1:8" ht="18" x14ac:dyDescent="0.25">
      <c r="A42" s="23" t="s">
        <v>32</v>
      </c>
      <c r="B42" s="24"/>
      <c r="C42" s="26"/>
      <c r="D42" s="25"/>
      <c r="E42" s="100"/>
      <c r="F42" s="101"/>
      <c r="G42" s="101"/>
      <c r="H42" s="2"/>
    </row>
    <row r="43" spans="1:8" ht="15.75" x14ac:dyDescent="0.25">
      <c r="A43" s="26"/>
      <c r="B43" s="26"/>
      <c r="C43" s="26"/>
      <c r="D43" s="102"/>
      <c r="E43" s="25" t="s">
        <v>33</v>
      </c>
      <c r="F43" s="25" t="s">
        <v>33</v>
      </c>
      <c r="G43" s="25" t="s">
        <v>5</v>
      </c>
      <c r="H43" s="2"/>
    </row>
    <row r="44" spans="1:8" ht="15.75" x14ac:dyDescent="0.25">
      <c r="A44" s="26"/>
      <c r="B44" s="26"/>
      <c r="C44" s="14"/>
      <c r="D44" s="102" t="s">
        <v>6</v>
      </c>
      <c r="E44" s="103" t="s">
        <v>34</v>
      </c>
      <c r="F44" s="101" t="s">
        <v>8</v>
      </c>
      <c r="G44" s="101" t="s">
        <v>35</v>
      </c>
      <c r="H44" s="15"/>
    </row>
    <row r="45" spans="1:8" ht="15.75" x14ac:dyDescent="0.25">
      <c r="A45" s="27" t="s">
        <v>36</v>
      </c>
      <c r="B45" s="28"/>
      <c r="C45" s="14"/>
      <c r="D45" s="86">
        <v>72</v>
      </c>
      <c r="E45" s="87">
        <v>9465185.9000000004</v>
      </c>
      <c r="F45" s="87">
        <v>548360.46</v>
      </c>
      <c r="G45" s="88">
        <f>1-(+F45/E45)</f>
        <v>0.94206553724422892</v>
      </c>
      <c r="H45" s="15"/>
    </row>
    <row r="46" spans="1:8" ht="15.75" x14ac:dyDescent="0.25">
      <c r="A46" s="27" t="s">
        <v>37</v>
      </c>
      <c r="B46" s="28"/>
      <c r="C46" s="14"/>
      <c r="D46" s="86">
        <v>8</v>
      </c>
      <c r="E46" s="87">
        <v>2053515.08</v>
      </c>
      <c r="F46" s="87">
        <v>230514.57</v>
      </c>
      <c r="G46" s="88">
        <f t="shared" ref="G46:G55" si="1">1-(+F46/E46)</f>
        <v>0.88774634662044949</v>
      </c>
      <c r="H46" s="15"/>
    </row>
    <row r="47" spans="1:8" ht="15.75" x14ac:dyDescent="0.25">
      <c r="A47" s="27" t="s">
        <v>38</v>
      </c>
      <c r="B47" s="28"/>
      <c r="C47" s="14"/>
      <c r="D47" s="86">
        <v>188</v>
      </c>
      <c r="E47" s="87">
        <v>14553966.380000001</v>
      </c>
      <c r="F47" s="87">
        <v>876573.93</v>
      </c>
      <c r="G47" s="88">
        <f t="shared" si="1"/>
        <v>0.9397707877623942</v>
      </c>
      <c r="H47" s="15"/>
    </row>
    <row r="48" spans="1:8" ht="15.75" x14ac:dyDescent="0.25">
      <c r="A48" s="27" t="s">
        <v>39</v>
      </c>
      <c r="B48" s="28"/>
      <c r="C48" s="14"/>
      <c r="D48" s="86">
        <v>8</v>
      </c>
      <c r="E48" s="87">
        <v>1483771</v>
      </c>
      <c r="F48" s="87">
        <v>68792.28</v>
      </c>
      <c r="G48" s="88">
        <f t="shared" si="1"/>
        <v>0.9536368617529255</v>
      </c>
      <c r="H48" s="15"/>
    </row>
    <row r="49" spans="1:8" ht="15.75" x14ac:dyDescent="0.25">
      <c r="A49" s="27" t="s">
        <v>40</v>
      </c>
      <c r="B49" s="28"/>
      <c r="C49" s="14"/>
      <c r="D49" s="86">
        <v>125</v>
      </c>
      <c r="E49" s="87">
        <v>14084787.390000001</v>
      </c>
      <c r="F49" s="87">
        <v>1186126.54</v>
      </c>
      <c r="G49" s="88">
        <f t="shared" si="1"/>
        <v>0.91578669189979167</v>
      </c>
      <c r="H49" s="15"/>
    </row>
    <row r="50" spans="1:8" ht="15.75" x14ac:dyDescent="0.25">
      <c r="A50" s="27" t="s">
        <v>41</v>
      </c>
      <c r="B50" s="28"/>
      <c r="C50" s="14"/>
      <c r="D50" s="86">
        <v>8</v>
      </c>
      <c r="E50" s="87">
        <v>1326979</v>
      </c>
      <c r="F50" s="87">
        <v>112056</v>
      </c>
      <c r="G50" s="88">
        <f t="shared" si="1"/>
        <v>0.91555555890485074</v>
      </c>
      <c r="H50" s="15"/>
    </row>
    <row r="51" spans="1:8" ht="15.75" x14ac:dyDescent="0.25">
      <c r="A51" s="27" t="s">
        <v>42</v>
      </c>
      <c r="B51" s="28"/>
      <c r="C51" s="14"/>
      <c r="D51" s="86">
        <v>9</v>
      </c>
      <c r="E51" s="87">
        <v>2924340</v>
      </c>
      <c r="F51" s="87">
        <v>283085</v>
      </c>
      <c r="G51" s="88">
        <f t="shared" si="1"/>
        <v>0.9031969606817265</v>
      </c>
      <c r="H51" s="15"/>
    </row>
    <row r="52" spans="1:8" ht="15.75" x14ac:dyDescent="0.25">
      <c r="A52" s="27" t="s">
        <v>43</v>
      </c>
      <c r="B52" s="28"/>
      <c r="C52" s="14"/>
      <c r="D52" s="86">
        <v>2</v>
      </c>
      <c r="E52" s="87">
        <v>292280</v>
      </c>
      <c r="F52" s="87">
        <v>34070</v>
      </c>
      <c r="G52" s="88">
        <f t="shared" si="1"/>
        <v>0.88343369371835223</v>
      </c>
      <c r="H52" s="15"/>
    </row>
    <row r="53" spans="1:8" ht="15.75" x14ac:dyDescent="0.25">
      <c r="A53" s="27" t="s">
        <v>44</v>
      </c>
      <c r="B53" s="28"/>
      <c r="C53" s="14"/>
      <c r="D53" s="86">
        <v>2</v>
      </c>
      <c r="E53" s="87">
        <v>574300</v>
      </c>
      <c r="F53" s="87">
        <v>38084</v>
      </c>
      <c r="G53" s="88">
        <f t="shared" si="1"/>
        <v>0.93368622671077839</v>
      </c>
      <c r="H53" s="15"/>
    </row>
    <row r="54" spans="1:8" ht="15.75" x14ac:dyDescent="0.25">
      <c r="A54" s="29" t="s">
        <v>64</v>
      </c>
      <c r="B54" s="30"/>
      <c r="C54" s="14"/>
      <c r="D54" s="86">
        <v>3</v>
      </c>
      <c r="E54" s="87">
        <v>420900</v>
      </c>
      <c r="F54" s="87">
        <v>32800</v>
      </c>
      <c r="G54" s="88">
        <f t="shared" si="1"/>
        <v>0.92207175100974104</v>
      </c>
      <c r="H54" s="15"/>
    </row>
    <row r="55" spans="1:8" ht="15.75" x14ac:dyDescent="0.25">
      <c r="A55" s="27" t="s">
        <v>65</v>
      </c>
      <c r="B55" s="30"/>
      <c r="C55" s="14"/>
      <c r="D55" s="86">
        <v>830</v>
      </c>
      <c r="E55" s="87">
        <v>68030500.129999995</v>
      </c>
      <c r="F55" s="87">
        <v>8041111.54</v>
      </c>
      <c r="G55" s="88">
        <f t="shared" si="1"/>
        <v>0.8818013754913725</v>
      </c>
      <c r="H55" s="15"/>
    </row>
    <row r="56" spans="1:8" ht="15.75" x14ac:dyDescent="0.25">
      <c r="A56" s="27" t="s">
        <v>66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31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91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21"/>
      <c r="D61" s="90"/>
      <c r="E61" s="110"/>
      <c r="F61" s="93"/>
      <c r="G61" s="92"/>
      <c r="H61" s="2"/>
    </row>
    <row r="62" spans="1:8" ht="18" x14ac:dyDescent="0.25">
      <c r="A62" s="20" t="s">
        <v>48</v>
      </c>
      <c r="B62" s="20"/>
      <c r="C62" s="39"/>
      <c r="D62" s="94">
        <f>SUM(D45:D58)</f>
        <v>1255</v>
      </c>
      <c r="E62" s="95">
        <f>SUM(E45:E61)</f>
        <v>115210524.88</v>
      </c>
      <c r="F62" s="95">
        <f>SUM(F45:F61)</f>
        <v>11451574.32</v>
      </c>
      <c r="G62" s="96">
        <f>1-(F62/E62)</f>
        <v>0.90060305400111984</v>
      </c>
      <c r="H62" s="2"/>
    </row>
    <row r="63" spans="1:8" ht="18" x14ac:dyDescent="0.25">
      <c r="A63" s="33"/>
      <c r="B63" s="33"/>
      <c r="C63" s="39"/>
      <c r="D63" s="111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51"/>
      <c r="E64" s="36"/>
      <c r="F64" s="37">
        <f>F62+F40</f>
        <v>14675401.32</v>
      </c>
      <c r="G64" s="36"/>
      <c r="H64" s="2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127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87">
        <v>242807</v>
      </c>
      <c r="F10" s="87">
        <v>41684</v>
      </c>
      <c r="G10" s="88">
        <f>F10/E10</f>
        <v>0.17167544593030679</v>
      </c>
      <c r="H10" s="15"/>
    </row>
    <row r="11" spans="1:8" ht="15.75" x14ac:dyDescent="0.25">
      <c r="A11" s="106" t="s">
        <v>112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69</v>
      </c>
      <c r="B12" s="13"/>
      <c r="C12" s="14"/>
      <c r="D12" s="86">
        <v>1</v>
      </c>
      <c r="E12" s="87">
        <v>84301</v>
      </c>
      <c r="F12" s="87">
        <v>32310.5</v>
      </c>
      <c r="G12" s="88">
        <f>F12/E12</f>
        <v>0.3832754059856941</v>
      </c>
      <c r="H12" s="15"/>
    </row>
    <row r="13" spans="1:8" ht="15.75" x14ac:dyDescent="0.25">
      <c r="A13" s="106" t="s">
        <v>70</v>
      </c>
      <c r="B13" s="13"/>
      <c r="C13" s="14"/>
      <c r="D13" s="86">
        <v>1</v>
      </c>
      <c r="E13" s="87">
        <v>8941</v>
      </c>
      <c r="F13" s="87">
        <v>4984</v>
      </c>
      <c r="G13" s="88">
        <f>F13/E13</f>
        <v>0.55743205458002465</v>
      </c>
      <c r="H13" s="15"/>
    </row>
    <row r="14" spans="1:8" ht="15.75" x14ac:dyDescent="0.25">
      <c r="A14" s="106" t="s">
        <v>148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25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123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16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473268</v>
      </c>
      <c r="F18" s="87">
        <v>94810</v>
      </c>
      <c r="G18" s="88">
        <f>F18/E18</f>
        <v>0.20033046814912481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113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140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144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131</v>
      </c>
      <c r="B23" s="13"/>
      <c r="C23" s="14"/>
      <c r="D23" s="86">
        <v>4</v>
      </c>
      <c r="E23" s="87">
        <v>558483</v>
      </c>
      <c r="F23" s="87">
        <v>121363.5</v>
      </c>
      <c r="G23" s="88">
        <f>F23/E23</f>
        <v>0.21730921084437665</v>
      </c>
      <c r="H23" s="15"/>
    </row>
    <row r="24" spans="1:8" ht="15.75" x14ac:dyDescent="0.25">
      <c r="A24" s="106" t="s">
        <v>10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>
        <v>1</v>
      </c>
      <c r="E25" s="87">
        <v>29146</v>
      </c>
      <c r="F25" s="87">
        <v>6782</v>
      </c>
      <c r="G25" s="88">
        <f>F25/E25</f>
        <v>0.23269059219103821</v>
      </c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80</v>
      </c>
      <c r="B29" s="13"/>
      <c r="C29" s="14"/>
      <c r="D29" s="86"/>
      <c r="E29" s="87"/>
      <c r="F29" s="87"/>
      <c r="G29" s="88"/>
      <c r="H29" s="15"/>
    </row>
    <row r="30" spans="1:8" ht="15.75" x14ac:dyDescent="0.25">
      <c r="A30" s="83" t="s">
        <v>73</v>
      </c>
      <c r="B30" s="13"/>
      <c r="C30" s="14"/>
      <c r="D30" s="86"/>
      <c r="E30" s="87"/>
      <c r="F30" s="87"/>
      <c r="G30" s="88"/>
      <c r="H30" s="15"/>
    </row>
    <row r="31" spans="1:8" ht="15.75" x14ac:dyDescent="0.25">
      <c r="A31" s="83" t="s">
        <v>121</v>
      </c>
      <c r="B31" s="13"/>
      <c r="C31" s="14"/>
      <c r="D31" s="86"/>
      <c r="E31" s="87"/>
      <c r="F31" s="87"/>
      <c r="G31" s="88"/>
      <c r="H31" s="15"/>
    </row>
    <row r="32" spans="1:8" ht="15.75" x14ac:dyDescent="0.25">
      <c r="A32" s="83" t="s">
        <v>57</v>
      </c>
      <c r="B32" s="13"/>
      <c r="C32" s="14"/>
      <c r="D32" s="86"/>
      <c r="E32" s="87"/>
      <c r="F32" s="87"/>
      <c r="G32" s="88"/>
      <c r="H32" s="15"/>
    </row>
    <row r="33" spans="1:8" ht="15.75" x14ac:dyDescent="0.25">
      <c r="A33" s="83" t="s">
        <v>109</v>
      </c>
      <c r="B33" s="13"/>
      <c r="C33" s="14"/>
      <c r="D33" s="86"/>
      <c r="E33" s="87"/>
      <c r="F33" s="87"/>
      <c r="G33" s="88"/>
      <c r="H33" s="15"/>
    </row>
    <row r="34" spans="1:8" ht="15.75" x14ac:dyDescent="0.25">
      <c r="A34" s="83" t="s">
        <v>114</v>
      </c>
      <c r="B34" s="13"/>
      <c r="C34" s="14"/>
      <c r="D34" s="86"/>
      <c r="E34" s="87"/>
      <c r="F34" s="87"/>
      <c r="G34" s="88"/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11</v>
      </c>
      <c r="E39" s="95">
        <f>SUM(E9:E38)</f>
        <v>1396946</v>
      </c>
      <c r="F39" s="95">
        <f>SUM(F9:F38)</f>
        <v>301934</v>
      </c>
      <c r="G39" s="96">
        <f>F39/E39</f>
        <v>0.21613863384840931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/>
      <c r="E44" s="87"/>
      <c r="F44" s="87"/>
      <c r="G44" s="88"/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60</v>
      </c>
      <c r="E46" s="87">
        <v>1781663</v>
      </c>
      <c r="F46" s="87">
        <v>146079.51999999999</v>
      </c>
      <c r="G46" s="88">
        <f>1-(+F46/E46)</f>
        <v>0.91800945521122679</v>
      </c>
      <c r="H46" s="15"/>
    </row>
    <row r="47" spans="1:8" ht="15.75" x14ac:dyDescent="0.25">
      <c r="A47" s="27" t="s">
        <v>39</v>
      </c>
      <c r="B47" s="28"/>
      <c r="C47" s="14"/>
      <c r="D47" s="86">
        <v>7</v>
      </c>
      <c r="E47" s="87">
        <v>1096061</v>
      </c>
      <c r="F47" s="87">
        <v>40168.44</v>
      </c>
      <c r="G47" s="88"/>
      <c r="H47" s="15"/>
    </row>
    <row r="48" spans="1:8" ht="15.75" x14ac:dyDescent="0.25">
      <c r="A48" s="27" t="s">
        <v>40</v>
      </c>
      <c r="B48" s="28"/>
      <c r="C48" s="14"/>
      <c r="D48" s="86">
        <v>46</v>
      </c>
      <c r="E48" s="87">
        <v>2431964</v>
      </c>
      <c r="F48" s="87">
        <v>214820.96</v>
      </c>
      <c r="G48" s="88">
        <f>1-(+F48/E48)</f>
        <v>0.91166770560748434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87">
        <v>675105</v>
      </c>
      <c r="F50" s="87">
        <v>39225</v>
      </c>
      <c r="G50" s="88">
        <f>1-(+F50/E50)</f>
        <v>0.94189792698913499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9" t="s">
        <v>64</v>
      </c>
      <c r="B53" s="30"/>
      <c r="C53" s="14"/>
      <c r="D53" s="86"/>
      <c r="E53" s="87"/>
      <c r="F53" s="87"/>
      <c r="G53" s="88"/>
      <c r="H53" s="15"/>
    </row>
    <row r="54" spans="1:8" ht="15.75" x14ac:dyDescent="0.25">
      <c r="A54" s="27" t="s">
        <v>65</v>
      </c>
      <c r="B54" s="30"/>
      <c r="C54" s="14"/>
      <c r="D54" s="86">
        <v>624</v>
      </c>
      <c r="E54" s="87">
        <v>30645697.800000001</v>
      </c>
      <c r="F54" s="87">
        <v>3721313.41</v>
      </c>
      <c r="G54" s="88">
        <f>1-(+F54/E54)</f>
        <v>0.87856979357148135</v>
      </c>
      <c r="H54" s="15"/>
    </row>
    <row r="55" spans="1:8" ht="15.75" x14ac:dyDescent="0.25">
      <c r="A55" s="27" t="s">
        <v>66</v>
      </c>
      <c r="B55" s="30"/>
      <c r="C55" s="14"/>
      <c r="D55" s="86">
        <v>3</v>
      </c>
      <c r="E55" s="87">
        <v>64176.7</v>
      </c>
      <c r="F55" s="87">
        <v>8836.8799999999992</v>
      </c>
      <c r="G55" s="88">
        <f>1-(+F55/E55)</f>
        <v>0.86230392027012925</v>
      </c>
      <c r="H55" s="15"/>
    </row>
    <row r="56" spans="1:8" ht="15.75" x14ac:dyDescent="0.25">
      <c r="A56" s="85" t="s">
        <v>143</v>
      </c>
      <c r="B56" s="30"/>
      <c r="C56" s="14"/>
      <c r="D56" s="86">
        <v>136</v>
      </c>
      <c r="E56" s="87">
        <v>8865217.2799999993</v>
      </c>
      <c r="F56" s="87">
        <v>930323</v>
      </c>
      <c r="G56" s="88">
        <f>1-(+F56/E56)</f>
        <v>0.89505919927097377</v>
      </c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92"/>
      <c r="H61" s="15"/>
    </row>
    <row r="62" spans="1:8" ht="15.75" x14ac:dyDescent="0.25">
      <c r="A62" s="20" t="s">
        <v>48</v>
      </c>
      <c r="B62" s="20"/>
      <c r="C62" s="21"/>
      <c r="D62" s="94">
        <f>SUM(D44:D58)</f>
        <v>894</v>
      </c>
      <c r="E62" s="95">
        <f>SUM(E44:E61)</f>
        <v>45559884.780000001</v>
      </c>
      <c r="F62" s="95">
        <f>SUM(F44:F61)</f>
        <v>5100767.21</v>
      </c>
      <c r="G62" s="96">
        <f>1-(+F62/E62)</f>
        <v>0.88804257880302739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5402701.21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127</v>
      </c>
      <c r="B9" s="13"/>
      <c r="C9" s="14"/>
      <c r="D9" s="86"/>
      <c r="E9" s="112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112"/>
      <c r="F10" s="87"/>
      <c r="G10" s="88"/>
      <c r="H10" s="15"/>
    </row>
    <row r="11" spans="1:8" ht="15.75" x14ac:dyDescent="0.25">
      <c r="A11" s="106" t="s">
        <v>112</v>
      </c>
      <c r="B11" s="13"/>
      <c r="C11" s="14"/>
      <c r="D11" s="86">
        <v>6</v>
      </c>
      <c r="E11" s="112">
        <v>1465007</v>
      </c>
      <c r="F11" s="87">
        <v>371735.5</v>
      </c>
      <c r="G11" s="88">
        <f t="shared" ref="G11:G22" si="0">F11/E11</f>
        <v>0.25374315617604559</v>
      </c>
      <c r="H11" s="15"/>
    </row>
    <row r="12" spans="1:8" ht="15.75" x14ac:dyDescent="0.25">
      <c r="A12" s="106" t="s">
        <v>69</v>
      </c>
      <c r="B12" s="13"/>
      <c r="C12" s="14"/>
      <c r="D12" s="86"/>
      <c r="E12" s="112"/>
      <c r="F12" s="87"/>
      <c r="G12" s="88"/>
      <c r="H12" s="15"/>
    </row>
    <row r="13" spans="1:8" ht="15.75" x14ac:dyDescent="0.25">
      <c r="A13" s="106" t="s">
        <v>70</v>
      </c>
      <c r="B13" s="13"/>
      <c r="C13" s="14"/>
      <c r="D13" s="86">
        <v>1</v>
      </c>
      <c r="E13" s="112">
        <v>80820</v>
      </c>
      <c r="F13" s="87">
        <v>19785</v>
      </c>
      <c r="G13" s="88">
        <f t="shared" si="0"/>
        <v>0.24480326651818857</v>
      </c>
      <c r="H13" s="15"/>
    </row>
    <row r="14" spans="1:8" ht="15.75" x14ac:dyDescent="0.25">
      <c r="A14" s="106" t="s">
        <v>148</v>
      </c>
      <c r="B14" s="13"/>
      <c r="C14" s="14"/>
      <c r="D14" s="86">
        <v>2</v>
      </c>
      <c r="E14" s="112">
        <v>121115</v>
      </c>
      <c r="F14" s="87">
        <v>56492</v>
      </c>
      <c r="G14" s="88">
        <f t="shared" si="0"/>
        <v>0.46643272922429097</v>
      </c>
      <c r="H14" s="15"/>
    </row>
    <row r="15" spans="1:8" ht="15.75" x14ac:dyDescent="0.25">
      <c r="A15" s="106" t="s">
        <v>25</v>
      </c>
      <c r="B15" s="13"/>
      <c r="C15" s="14"/>
      <c r="D15" s="86">
        <v>2</v>
      </c>
      <c r="E15" s="112">
        <v>276802</v>
      </c>
      <c r="F15" s="87">
        <v>86586.5</v>
      </c>
      <c r="G15" s="88">
        <f t="shared" si="0"/>
        <v>0.31281023981040601</v>
      </c>
      <c r="H15" s="15"/>
    </row>
    <row r="16" spans="1:8" ht="15.75" x14ac:dyDescent="0.25">
      <c r="A16" s="106" t="s">
        <v>123</v>
      </c>
      <c r="B16" s="13"/>
      <c r="C16" s="14"/>
      <c r="D16" s="86">
        <v>1</v>
      </c>
      <c r="E16" s="112">
        <v>83575</v>
      </c>
      <c r="F16" s="87">
        <v>37333.5</v>
      </c>
      <c r="G16" s="88">
        <f t="shared" si="0"/>
        <v>0.44670655100209394</v>
      </c>
      <c r="H16" s="15"/>
    </row>
    <row r="17" spans="1:8" ht="15.75" x14ac:dyDescent="0.25">
      <c r="A17" s="106" t="s">
        <v>16</v>
      </c>
      <c r="B17" s="13"/>
      <c r="C17" s="14"/>
      <c r="D17" s="86"/>
      <c r="E17" s="112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112">
        <v>655401</v>
      </c>
      <c r="F18" s="87">
        <v>219436.5</v>
      </c>
      <c r="G18" s="88">
        <f t="shared" si="0"/>
        <v>0.33481258038971562</v>
      </c>
      <c r="H18" s="15"/>
    </row>
    <row r="19" spans="1:8" ht="15.75" x14ac:dyDescent="0.25">
      <c r="A19" s="106" t="s">
        <v>15</v>
      </c>
      <c r="B19" s="13"/>
      <c r="C19" s="14"/>
      <c r="D19" s="86">
        <v>3</v>
      </c>
      <c r="E19" s="112">
        <v>1245811</v>
      </c>
      <c r="F19" s="87">
        <v>366410.5</v>
      </c>
      <c r="G19" s="88">
        <f t="shared" si="0"/>
        <v>0.29411403495393762</v>
      </c>
      <c r="H19" s="15"/>
    </row>
    <row r="20" spans="1:8" ht="15.75" x14ac:dyDescent="0.25">
      <c r="A20" s="106" t="s">
        <v>113</v>
      </c>
      <c r="B20" s="13"/>
      <c r="C20" s="14"/>
      <c r="D20" s="86">
        <v>15</v>
      </c>
      <c r="E20" s="112">
        <v>2139535</v>
      </c>
      <c r="F20" s="87">
        <v>632090</v>
      </c>
      <c r="G20" s="88">
        <f t="shared" si="0"/>
        <v>0.29543335350905686</v>
      </c>
      <c r="H20" s="15"/>
    </row>
    <row r="21" spans="1:8" ht="15.75" x14ac:dyDescent="0.25">
      <c r="A21" s="106" t="s">
        <v>140</v>
      </c>
      <c r="B21" s="13"/>
      <c r="C21" s="14"/>
      <c r="D21" s="86">
        <v>1</v>
      </c>
      <c r="E21" s="112">
        <v>270809</v>
      </c>
      <c r="F21" s="87">
        <v>69094.5</v>
      </c>
      <c r="G21" s="88">
        <f t="shared" si="0"/>
        <v>0.25514107729063656</v>
      </c>
      <c r="H21" s="15"/>
    </row>
    <row r="22" spans="1:8" ht="15.75" x14ac:dyDescent="0.25">
      <c r="A22" s="106" t="s">
        <v>144</v>
      </c>
      <c r="B22" s="13"/>
      <c r="C22" s="14"/>
      <c r="D22" s="86">
        <v>7</v>
      </c>
      <c r="E22" s="112">
        <v>854458</v>
      </c>
      <c r="F22" s="87">
        <v>205714.5</v>
      </c>
      <c r="G22" s="88">
        <f t="shared" si="0"/>
        <v>0.2407543729475293</v>
      </c>
      <c r="H22" s="15"/>
    </row>
    <row r="23" spans="1:8" ht="15.75" x14ac:dyDescent="0.25">
      <c r="A23" s="106" t="s">
        <v>131</v>
      </c>
      <c r="B23" s="13"/>
      <c r="C23" s="14"/>
      <c r="D23" s="86"/>
      <c r="E23" s="112"/>
      <c r="F23" s="87"/>
      <c r="G23" s="88"/>
      <c r="H23" s="15"/>
    </row>
    <row r="24" spans="1:8" ht="15.75" x14ac:dyDescent="0.25">
      <c r="A24" s="106" t="s">
        <v>10</v>
      </c>
      <c r="B24" s="13"/>
      <c r="C24" s="14"/>
      <c r="D24" s="86"/>
      <c r="E24" s="112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>
        <v>4</v>
      </c>
      <c r="E25" s="112">
        <v>560544</v>
      </c>
      <c r="F25" s="87">
        <v>139625.5</v>
      </c>
      <c r="G25" s="88">
        <f>F25/E25</f>
        <v>0.24908927755894275</v>
      </c>
      <c r="H25" s="15"/>
    </row>
    <row r="26" spans="1:8" ht="15.75" x14ac:dyDescent="0.25">
      <c r="A26" s="107" t="s">
        <v>21</v>
      </c>
      <c r="B26" s="13"/>
      <c r="C26" s="14"/>
      <c r="D26" s="86">
        <v>13</v>
      </c>
      <c r="E26" s="112">
        <v>95017</v>
      </c>
      <c r="F26" s="87">
        <v>95017</v>
      </c>
      <c r="G26" s="88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112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112">
        <v>22962</v>
      </c>
      <c r="F28" s="87">
        <v>-1538</v>
      </c>
      <c r="G28" s="88">
        <f t="shared" ref="G28:G34" si="1">F28/E28</f>
        <v>-6.6980228203118192E-2</v>
      </c>
      <c r="H28" s="15"/>
    </row>
    <row r="29" spans="1:8" ht="15.75" x14ac:dyDescent="0.25">
      <c r="A29" s="83" t="s">
        <v>80</v>
      </c>
      <c r="B29" s="13"/>
      <c r="C29" s="14"/>
      <c r="D29" s="86"/>
      <c r="E29" s="112"/>
      <c r="F29" s="87"/>
      <c r="G29" s="88"/>
      <c r="H29" s="15"/>
    </row>
    <row r="30" spans="1:8" ht="15.75" x14ac:dyDescent="0.25">
      <c r="A30" s="83" t="s">
        <v>73</v>
      </c>
      <c r="B30" s="13"/>
      <c r="C30" s="14"/>
      <c r="D30" s="86">
        <v>1</v>
      </c>
      <c r="E30" s="112">
        <v>125245</v>
      </c>
      <c r="F30" s="87">
        <v>47650.5</v>
      </c>
      <c r="G30" s="88">
        <f t="shared" si="1"/>
        <v>0.38045830172861195</v>
      </c>
      <c r="H30" s="15"/>
    </row>
    <row r="31" spans="1:8" ht="15.75" x14ac:dyDescent="0.25">
      <c r="A31" s="83" t="s">
        <v>121</v>
      </c>
      <c r="B31" s="13"/>
      <c r="C31" s="14"/>
      <c r="D31" s="86">
        <v>1</v>
      </c>
      <c r="E31" s="112">
        <v>45392</v>
      </c>
      <c r="F31" s="87">
        <v>6092</v>
      </c>
      <c r="G31" s="88">
        <f t="shared" si="1"/>
        <v>0.13420867113147691</v>
      </c>
      <c r="H31" s="15"/>
    </row>
    <row r="32" spans="1:8" ht="15.75" x14ac:dyDescent="0.25">
      <c r="A32" s="83" t="s">
        <v>57</v>
      </c>
      <c r="B32" s="13"/>
      <c r="C32" s="14"/>
      <c r="D32" s="86">
        <v>1</v>
      </c>
      <c r="E32" s="112">
        <v>129961</v>
      </c>
      <c r="F32" s="87">
        <v>47365</v>
      </c>
      <c r="G32" s="88">
        <f t="shared" si="1"/>
        <v>0.36445549049330184</v>
      </c>
      <c r="H32" s="15"/>
    </row>
    <row r="33" spans="1:8" ht="15.75" x14ac:dyDescent="0.25">
      <c r="A33" s="83" t="s">
        <v>109</v>
      </c>
      <c r="B33" s="13"/>
      <c r="C33" s="14"/>
      <c r="D33" s="86">
        <v>1</v>
      </c>
      <c r="E33" s="112">
        <v>98971</v>
      </c>
      <c r="F33" s="87">
        <v>26267</v>
      </c>
      <c r="G33" s="88">
        <f t="shared" si="1"/>
        <v>0.2654009760434875</v>
      </c>
      <c r="H33" s="15"/>
    </row>
    <row r="34" spans="1:8" ht="15.75" x14ac:dyDescent="0.25">
      <c r="A34" s="83" t="s">
        <v>114</v>
      </c>
      <c r="B34" s="13"/>
      <c r="C34" s="14"/>
      <c r="D34" s="86">
        <v>8</v>
      </c>
      <c r="E34" s="112">
        <v>3821045</v>
      </c>
      <c r="F34" s="87">
        <v>650520.5</v>
      </c>
      <c r="G34" s="88">
        <f t="shared" si="1"/>
        <v>0.17024675187023444</v>
      </c>
      <c r="H34" s="15"/>
    </row>
    <row r="35" spans="1:8" x14ac:dyDescent="0.2">
      <c r="A35" s="16" t="s">
        <v>28</v>
      </c>
      <c r="B35" s="13"/>
      <c r="C35" s="14"/>
      <c r="D35" s="90"/>
      <c r="E35" s="112">
        <v>97600</v>
      </c>
      <c r="F35" s="87">
        <v>12651</v>
      </c>
      <c r="G35" s="92"/>
      <c r="H35" s="15"/>
    </row>
    <row r="36" spans="1:8" x14ac:dyDescent="0.2">
      <c r="A36" s="16" t="s">
        <v>47</v>
      </c>
      <c r="B36" s="13"/>
      <c r="C36" s="14"/>
      <c r="D36" s="90"/>
      <c r="E36" s="112"/>
      <c r="F36" s="87">
        <v>500</v>
      </c>
      <c r="G36" s="92"/>
      <c r="H36" s="15"/>
    </row>
    <row r="37" spans="1:8" x14ac:dyDescent="0.2">
      <c r="A37" s="16" t="s">
        <v>30</v>
      </c>
      <c r="B37" s="13"/>
      <c r="C37" s="14"/>
      <c r="D37" s="90"/>
      <c r="E37" s="112"/>
      <c r="F37" s="87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69</v>
      </c>
      <c r="E39" s="95">
        <f>SUM(E9:E38)</f>
        <v>12190070</v>
      </c>
      <c r="F39" s="95">
        <f>SUM(F9:F38)</f>
        <v>3088829</v>
      </c>
      <c r="G39" s="96">
        <f>F39/E39</f>
        <v>0.25338894690514491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144</v>
      </c>
      <c r="E44" s="87">
        <v>15281528.35</v>
      </c>
      <c r="F44" s="87">
        <v>896727.36</v>
      </c>
      <c r="G44" s="88">
        <f>1-(+F44/E44)</f>
        <v>0.94131952384199846</v>
      </c>
      <c r="H44" s="15"/>
    </row>
    <row r="45" spans="1:8" ht="15.75" x14ac:dyDescent="0.25">
      <c r="A45" s="27" t="s">
        <v>37</v>
      </c>
      <c r="B45" s="28"/>
      <c r="C45" s="14"/>
      <c r="D45" s="86">
        <v>5</v>
      </c>
      <c r="E45" s="87">
        <v>2659202.94</v>
      </c>
      <c r="F45" s="87">
        <v>87154.89</v>
      </c>
      <c r="G45" s="88">
        <f t="shared" ref="G45:G53" si="2">1-(+F45/E45)</f>
        <v>0.96722518289634563</v>
      </c>
      <c r="H45" s="15"/>
    </row>
    <row r="46" spans="1:8" ht="15.75" x14ac:dyDescent="0.25">
      <c r="A46" s="27" t="s">
        <v>38</v>
      </c>
      <c r="B46" s="28"/>
      <c r="C46" s="14"/>
      <c r="D46" s="86">
        <v>260</v>
      </c>
      <c r="E46" s="87">
        <v>9313648.5</v>
      </c>
      <c r="F46" s="87">
        <v>633064.88</v>
      </c>
      <c r="G46" s="88">
        <f t="shared" si="2"/>
        <v>0.93202826153467144</v>
      </c>
      <c r="H46" s="15"/>
    </row>
    <row r="47" spans="1:8" ht="15.75" x14ac:dyDescent="0.25">
      <c r="A47" s="27" t="s">
        <v>39</v>
      </c>
      <c r="B47" s="28"/>
      <c r="C47" s="14"/>
      <c r="D47" s="86">
        <v>36</v>
      </c>
      <c r="E47" s="87">
        <v>2977886.29</v>
      </c>
      <c r="F47" s="87">
        <v>241346.41</v>
      </c>
      <c r="G47" s="88">
        <f t="shared" si="2"/>
        <v>0.91895378584116449</v>
      </c>
      <c r="H47" s="15"/>
    </row>
    <row r="48" spans="1:8" ht="15.75" x14ac:dyDescent="0.25">
      <c r="A48" s="27" t="s">
        <v>40</v>
      </c>
      <c r="B48" s="28"/>
      <c r="C48" s="14"/>
      <c r="D48" s="86">
        <v>111</v>
      </c>
      <c r="E48" s="87">
        <v>14630469.35</v>
      </c>
      <c r="F48" s="87">
        <v>895530.28</v>
      </c>
      <c r="G48" s="88">
        <f t="shared" si="2"/>
        <v>0.93879005118861758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87">
        <v>2190010</v>
      </c>
      <c r="F50" s="87">
        <v>98249</v>
      </c>
      <c r="G50" s="88">
        <f t="shared" si="2"/>
        <v>0.95513764777329779</v>
      </c>
      <c r="H50" s="15"/>
    </row>
    <row r="51" spans="1:8" ht="15.75" x14ac:dyDescent="0.25">
      <c r="A51" s="27" t="s">
        <v>43</v>
      </c>
      <c r="B51" s="28"/>
      <c r="C51" s="14"/>
      <c r="D51" s="86">
        <v>3</v>
      </c>
      <c r="E51" s="87">
        <v>264740</v>
      </c>
      <c r="F51" s="87">
        <v>19070</v>
      </c>
      <c r="G51" s="88">
        <f t="shared" si="2"/>
        <v>0.92796706202311707</v>
      </c>
      <c r="H51" s="15"/>
    </row>
    <row r="52" spans="1:8" ht="15.75" x14ac:dyDescent="0.25">
      <c r="A52" s="27" t="s">
        <v>44</v>
      </c>
      <c r="B52" s="28"/>
      <c r="C52" s="14"/>
      <c r="D52" s="86">
        <v>3</v>
      </c>
      <c r="E52" s="87">
        <v>310200</v>
      </c>
      <c r="F52" s="87">
        <v>57725</v>
      </c>
      <c r="G52" s="88">
        <f t="shared" si="2"/>
        <v>0.81391038039974206</v>
      </c>
      <c r="H52" s="15"/>
    </row>
    <row r="53" spans="1:8" ht="15.75" x14ac:dyDescent="0.25">
      <c r="A53" s="29" t="s">
        <v>64</v>
      </c>
      <c r="B53" s="30"/>
      <c r="C53" s="14"/>
      <c r="D53" s="86">
        <v>2</v>
      </c>
      <c r="E53" s="87">
        <v>189500</v>
      </c>
      <c r="F53" s="87">
        <v>28700</v>
      </c>
      <c r="G53" s="88">
        <f t="shared" si="2"/>
        <v>0.84854881266490767</v>
      </c>
      <c r="H53" s="15"/>
    </row>
    <row r="54" spans="1:8" ht="15.75" x14ac:dyDescent="0.25">
      <c r="A54" s="27" t="s">
        <v>65</v>
      </c>
      <c r="B54" s="30"/>
      <c r="C54" s="14"/>
      <c r="D54" s="86">
        <v>1426</v>
      </c>
      <c r="E54" s="87">
        <v>92495983.150000006</v>
      </c>
      <c r="F54" s="87">
        <v>10200019.9</v>
      </c>
      <c r="G54" s="88">
        <f>1-(+F54/E54)</f>
        <v>0.88972472584610829</v>
      </c>
      <c r="H54" s="15"/>
    </row>
    <row r="55" spans="1:8" ht="15.75" x14ac:dyDescent="0.25">
      <c r="A55" s="27" t="s">
        <v>66</v>
      </c>
      <c r="B55" s="30"/>
      <c r="C55" s="14"/>
      <c r="D55" s="86">
        <v>22</v>
      </c>
      <c r="E55" s="87">
        <v>705040.29</v>
      </c>
      <c r="F55" s="87">
        <v>93920.94</v>
      </c>
      <c r="G55" s="88">
        <f>1-(+F55/E55)</f>
        <v>0.86678642152493157</v>
      </c>
      <c r="H55" s="15"/>
    </row>
    <row r="56" spans="1:8" ht="15.75" x14ac:dyDescent="0.25">
      <c r="A56" s="85" t="s">
        <v>143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14"/>
      <c r="D61" s="90"/>
      <c r="E61" s="110"/>
      <c r="F61" s="93"/>
      <c r="G61" s="92"/>
      <c r="H61" s="15"/>
    </row>
    <row r="62" spans="1:8" ht="15.75" x14ac:dyDescent="0.25">
      <c r="A62" s="20" t="s">
        <v>48</v>
      </c>
      <c r="B62" s="20"/>
      <c r="C62" s="21"/>
      <c r="D62" s="94">
        <f>SUM(D44:D58)</f>
        <v>2030</v>
      </c>
      <c r="E62" s="95">
        <f>SUM(E44:E61)</f>
        <v>141018208.87</v>
      </c>
      <c r="F62" s="95">
        <f>SUM(F44:F61)</f>
        <v>13251508.66</v>
      </c>
      <c r="G62" s="96">
        <f>1-(F62/E62)</f>
        <v>0.90602980447570336</v>
      </c>
      <c r="H62" s="15"/>
    </row>
    <row r="63" spans="1:8" x14ac:dyDescent="0.2">
      <c r="A63" s="33"/>
      <c r="B63" s="33"/>
      <c r="C63" s="50"/>
      <c r="D63" s="111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51"/>
      <c r="E64" s="36"/>
      <c r="F64" s="37">
        <f>F62+F39</f>
        <v>16340337.66</v>
      </c>
      <c r="G64" s="36"/>
      <c r="H64" s="2"/>
    </row>
    <row r="65" spans="1:8" ht="18" x14ac:dyDescent="0.25">
      <c r="A65" s="38"/>
      <c r="B65" s="39"/>
      <c r="C65" s="39"/>
      <c r="D65" s="51"/>
      <c r="E65" s="36"/>
      <c r="F65" s="37"/>
      <c r="G65" s="36"/>
      <c r="H65" s="2"/>
    </row>
    <row r="66" spans="1:8" ht="18" x14ac:dyDescent="0.25">
      <c r="A66" s="38"/>
      <c r="B66" s="39"/>
      <c r="C66" s="39"/>
      <c r="D66" s="51"/>
      <c r="E66" s="36"/>
      <c r="F66" s="37"/>
      <c r="G66" s="36"/>
      <c r="H66" s="2"/>
    </row>
    <row r="67" spans="1:8" ht="15.75" x14ac:dyDescent="0.25">
      <c r="A67" s="4" t="s">
        <v>50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51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 t="s">
        <v>52</v>
      </c>
      <c r="B69" s="40"/>
      <c r="C69" s="40"/>
      <c r="D69" s="40"/>
      <c r="E69" s="40"/>
      <c r="F69" s="41"/>
      <c r="G69" s="40"/>
      <c r="H69" s="2"/>
    </row>
    <row r="70" spans="1:8" ht="15.75" x14ac:dyDescent="0.25">
      <c r="A70" s="4"/>
      <c r="B70" s="40"/>
      <c r="C70" s="40"/>
      <c r="D70" s="40"/>
      <c r="E70" s="40"/>
      <c r="F70" s="41"/>
      <c r="G70" s="40"/>
      <c r="H70" s="2"/>
    </row>
    <row r="71" spans="1:8" ht="18" x14ac:dyDescent="0.25">
      <c r="A71" s="42" t="s">
        <v>53</v>
      </c>
      <c r="B71" s="39"/>
      <c r="C71" s="39"/>
      <c r="D71" s="39"/>
      <c r="E71" s="39"/>
      <c r="F71" s="37"/>
      <c r="G71" s="39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OCTOBER 2019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75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106" t="s">
        <v>10</v>
      </c>
      <c r="B9" s="13"/>
      <c r="C9" s="14"/>
      <c r="D9" s="86">
        <v>4</v>
      </c>
      <c r="E9" s="87">
        <v>249757</v>
      </c>
      <c r="F9" s="87">
        <v>36778</v>
      </c>
      <c r="G9" s="88">
        <f>F9/E9</f>
        <v>0.14725513198829263</v>
      </c>
      <c r="H9" s="15"/>
    </row>
    <row r="10" spans="1:8" ht="15.75" customHeight="1" x14ac:dyDescent="0.3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customHeight="1" x14ac:dyDescent="0.35">
      <c r="A11" s="106" t="s">
        <v>76</v>
      </c>
      <c r="B11" s="13"/>
      <c r="C11" s="14"/>
      <c r="D11" s="86"/>
      <c r="E11" s="87"/>
      <c r="F11" s="87"/>
      <c r="G11" s="88"/>
      <c r="H11" s="15"/>
    </row>
    <row r="12" spans="1:8" ht="15.75" customHeight="1" x14ac:dyDescent="0.3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customHeight="1" x14ac:dyDescent="0.35">
      <c r="A13" s="106" t="s">
        <v>128</v>
      </c>
      <c r="B13" s="13"/>
      <c r="C13" s="14"/>
      <c r="D13" s="86"/>
      <c r="E13" s="87"/>
      <c r="F13" s="87"/>
      <c r="G13" s="88"/>
      <c r="H13" s="15"/>
    </row>
    <row r="14" spans="1:8" ht="15.75" customHeight="1" x14ac:dyDescent="0.35">
      <c r="A14" s="106" t="s">
        <v>108</v>
      </c>
      <c r="B14" s="13"/>
      <c r="C14" s="14"/>
      <c r="D14" s="86">
        <v>1</v>
      </c>
      <c r="E14" s="87">
        <v>28551</v>
      </c>
      <c r="F14" s="87">
        <v>3010</v>
      </c>
      <c r="G14" s="88">
        <f>F14/E14</f>
        <v>0.10542537914608946</v>
      </c>
      <c r="H14" s="15"/>
    </row>
    <row r="15" spans="1:8" ht="15.75" customHeight="1" x14ac:dyDescent="0.35">
      <c r="A15" s="106" t="s">
        <v>61</v>
      </c>
      <c r="B15" s="13"/>
      <c r="C15" s="14"/>
      <c r="D15" s="86">
        <v>1</v>
      </c>
      <c r="E15" s="87">
        <v>68251</v>
      </c>
      <c r="F15" s="87">
        <v>8917.5</v>
      </c>
      <c r="G15" s="88">
        <f>F15/E15</f>
        <v>0.13065742626481663</v>
      </c>
      <c r="H15" s="15"/>
    </row>
    <row r="16" spans="1:8" ht="15.75" customHeight="1" x14ac:dyDescent="0.35">
      <c r="A16" s="106" t="s">
        <v>77</v>
      </c>
      <c r="B16" s="13"/>
      <c r="C16" s="14"/>
      <c r="D16" s="86"/>
      <c r="E16" s="87"/>
      <c r="F16" s="87"/>
      <c r="G16" s="88"/>
      <c r="H16" s="15"/>
    </row>
    <row r="17" spans="1:8" ht="15.75" customHeight="1" x14ac:dyDescent="0.35">
      <c r="A17" s="106" t="s">
        <v>25</v>
      </c>
      <c r="B17" s="13"/>
      <c r="C17" s="14"/>
      <c r="D17" s="86">
        <v>1</v>
      </c>
      <c r="E17" s="87">
        <v>14300</v>
      </c>
      <c r="F17" s="87">
        <v>7585</v>
      </c>
      <c r="G17" s="88">
        <f>F17/E17</f>
        <v>0.53041958041958037</v>
      </c>
      <c r="H17" s="15"/>
    </row>
    <row r="18" spans="1:8" ht="15.75" customHeight="1" x14ac:dyDescent="0.35">
      <c r="A18" s="106" t="s">
        <v>14</v>
      </c>
      <c r="B18" s="13"/>
      <c r="C18" s="14"/>
      <c r="D18" s="86">
        <v>2</v>
      </c>
      <c r="E18" s="87">
        <v>145882</v>
      </c>
      <c r="F18" s="87">
        <v>65942</v>
      </c>
      <c r="G18" s="88">
        <f>F18/E18</f>
        <v>0.45202286779726081</v>
      </c>
      <c r="H18" s="15"/>
    </row>
    <row r="19" spans="1:8" ht="15.75" customHeight="1" x14ac:dyDescent="0.3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customHeight="1" x14ac:dyDescent="0.3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customHeight="1" x14ac:dyDescent="0.35">
      <c r="A21" s="106" t="s">
        <v>78</v>
      </c>
      <c r="B21" s="13"/>
      <c r="C21" s="14"/>
      <c r="D21" s="86"/>
      <c r="E21" s="87"/>
      <c r="F21" s="87"/>
      <c r="G21" s="88"/>
      <c r="H21" s="15"/>
    </row>
    <row r="22" spans="1:8" ht="15.75" customHeight="1" x14ac:dyDescent="0.35">
      <c r="A22" s="106" t="s">
        <v>145</v>
      </c>
      <c r="B22" s="13"/>
      <c r="C22" s="14"/>
      <c r="D22" s="86"/>
      <c r="E22" s="87"/>
      <c r="F22" s="87"/>
      <c r="G22" s="88"/>
      <c r="H22" s="15"/>
    </row>
    <row r="23" spans="1:8" ht="15.75" customHeight="1" x14ac:dyDescent="0.3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customHeight="1" x14ac:dyDescent="0.3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customHeight="1" x14ac:dyDescent="0.3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customHeight="1" x14ac:dyDescent="0.3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customHeight="1" x14ac:dyDescent="0.3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customHeight="1" x14ac:dyDescent="0.3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customHeight="1" x14ac:dyDescent="0.35">
      <c r="A29" s="83" t="s">
        <v>24</v>
      </c>
      <c r="B29" s="13"/>
      <c r="C29" s="14"/>
      <c r="D29" s="86"/>
      <c r="E29" s="87"/>
      <c r="F29" s="87"/>
      <c r="G29" s="88"/>
      <c r="H29" s="15"/>
    </row>
    <row r="30" spans="1:8" ht="15.75" customHeight="1" x14ac:dyDescent="0.35">
      <c r="A30" s="83" t="s">
        <v>124</v>
      </c>
      <c r="B30" s="13"/>
      <c r="C30" s="14"/>
      <c r="D30" s="86"/>
      <c r="E30" s="87"/>
      <c r="F30" s="87"/>
      <c r="G30" s="88"/>
      <c r="H30" s="15"/>
    </row>
    <row r="31" spans="1:8" ht="15.75" customHeight="1" x14ac:dyDescent="0.35">
      <c r="A31" s="83" t="s">
        <v>27</v>
      </c>
      <c r="B31" s="13"/>
      <c r="C31" s="14"/>
      <c r="D31" s="86">
        <v>1</v>
      </c>
      <c r="E31" s="87">
        <v>82632</v>
      </c>
      <c r="F31" s="87">
        <v>38642</v>
      </c>
      <c r="G31" s="88">
        <f>F31/E31</f>
        <v>0.46763965533933582</v>
      </c>
      <c r="H31" s="15"/>
    </row>
    <row r="32" spans="1:8" ht="15.75" customHeight="1" x14ac:dyDescent="0.35">
      <c r="A32" s="83" t="s">
        <v>57</v>
      </c>
      <c r="B32" s="13"/>
      <c r="C32" s="14"/>
      <c r="D32" s="86"/>
      <c r="E32" s="87"/>
      <c r="F32" s="87"/>
      <c r="G32" s="88"/>
      <c r="H32" s="15"/>
    </row>
    <row r="33" spans="1:8" ht="15.75" customHeight="1" x14ac:dyDescent="0.35">
      <c r="A33" s="83" t="s">
        <v>132</v>
      </c>
      <c r="B33" s="13"/>
      <c r="C33" s="14"/>
      <c r="D33" s="86"/>
      <c r="E33" s="87"/>
      <c r="F33" s="87"/>
      <c r="G33" s="88"/>
      <c r="H33" s="15"/>
    </row>
    <row r="34" spans="1:8" ht="15.75" customHeight="1" x14ac:dyDescent="0.35">
      <c r="A34" s="83" t="s">
        <v>149</v>
      </c>
      <c r="B34" s="13"/>
      <c r="C34" s="14"/>
      <c r="D34" s="86"/>
      <c r="E34" s="87"/>
      <c r="F34" s="87"/>
      <c r="G34" s="88"/>
      <c r="H34" s="15"/>
    </row>
    <row r="35" spans="1:8" ht="15.75" customHeight="1" x14ac:dyDescent="0.35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ht="15.75" customHeight="1" x14ac:dyDescent="0.35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ht="15.75" customHeight="1" x14ac:dyDescent="0.35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ht="15.75" customHeight="1" x14ac:dyDescent="0.35">
      <c r="A38" s="17"/>
      <c r="B38" s="18"/>
      <c r="C38" s="14"/>
      <c r="D38" s="90"/>
      <c r="E38" s="93"/>
      <c r="F38" s="93"/>
      <c r="G38" s="92"/>
      <c r="H38" s="15"/>
    </row>
    <row r="39" spans="1:8" ht="15.75" customHeight="1" x14ac:dyDescent="0.35">
      <c r="A39" s="19" t="s">
        <v>31</v>
      </c>
      <c r="B39" s="20"/>
      <c r="C39" s="21"/>
      <c r="D39" s="94">
        <f>SUM(D9:D38)</f>
        <v>10</v>
      </c>
      <c r="E39" s="95">
        <f>SUM(E9:E38)</f>
        <v>589373</v>
      </c>
      <c r="F39" s="95">
        <f>SUM(F9:F38)</f>
        <v>160874.5</v>
      </c>
      <c r="G39" s="96">
        <f>F39/E39</f>
        <v>0.27295872053860626</v>
      </c>
      <c r="H39" s="15"/>
    </row>
    <row r="40" spans="1:8" ht="15.75" customHeight="1" x14ac:dyDescent="0.35">
      <c r="A40" s="22"/>
      <c r="B40" s="22"/>
      <c r="C40" s="22"/>
      <c r="D40" s="97"/>
      <c r="E40" s="98"/>
      <c r="F40" s="99"/>
      <c r="G40" s="99"/>
      <c r="H40" s="2"/>
    </row>
    <row r="41" spans="1:8" ht="15.75" customHeight="1" x14ac:dyDescent="0.3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customHeight="1" x14ac:dyDescent="0.3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customHeight="1" x14ac:dyDescent="0.35">
      <c r="A44" s="27" t="s">
        <v>36</v>
      </c>
      <c r="B44" s="28"/>
      <c r="C44" s="14"/>
      <c r="D44" s="86">
        <v>24</v>
      </c>
      <c r="E44" s="87">
        <v>739957.6</v>
      </c>
      <c r="F44" s="87">
        <v>52530.5</v>
      </c>
      <c r="G44" s="88">
        <f>1-(+F44/E44)</f>
        <v>0.92900877023224038</v>
      </c>
      <c r="H44" s="15"/>
    </row>
    <row r="45" spans="1:8" ht="15.75" customHeight="1" x14ac:dyDescent="0.3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customHeight="1" x14ac:dyDescent="0.35">
      <c r="A46" s="27" t="s">
        <v>38</v>
      </c>
      <c r="B46" s="28"/>
      <c r="C46" s="14"/>
      <c r="D46" s="86">
        <v>38</v>
      </c>
      <c r="E46" s="87">
        <v>1206912.25</v>
      </c>
      <c r="F46" s="87">
        <v>128624.11</v>
      </c>
      <c r="G46" s="88">
        <f>1-(+F46/E46)</f>
        <v>0.89342712363719901</v>
      </c>
      <c r="H46" s="15"/>
    </row>
    <row r="47" spans="1:8" ht="15.75" customHeight="1" x14ac:dyDescent="0.35">
      <c r="A47" s="27" t="s">
        <v>39</v>
      </c>
      <c r="B47" s="28"/>
      <c r="C47" s="14"/>
      <c r="D47" s="86">
        <v>12</v>
      </c>
      <c r="E47" s="87">
        <v>730964</v>
      </c>
      <c r="F47" s="87">
        <v>100640.5</v>
      </c>
      <c r="G47" s="88">
        <f>1-(+F47/E47)</f>
        <v>0.86231811689768578</v>
      </c>
      <c r="H47" s="15"/>
    </row>
    <row r="48" spans="1:8" ht="15.75" customHeight="1" x14ac:dyDescent="0.35">
      <c r="A48" s="27" t="s">
        <v>40</v>
      </c>
      <c r="B48" s="28"/>
      <c r="C48" s="14"/>
      <c r="D48" s="86">
        <v>32</v>
      </c>
      <c r="E48" s="87">
        <v>1092153.19</v>
      </c>
      <c r="F48" s="87">
        <v>127469.19</v>
      </c>
      <c r="G48" s="88">
        <f>1-(+F48/E48)</f>
        <v>0.88328634557208952</v>
      </c>
      <c r="H48" s="15"/>
    </row>
    <row r="49" spans="1:8" ht="15.75" customHeight="1" x14ac:dyDescent="0.3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customHeight="1" x14ac:dyDescent="0.35">
      <c r="A50" s="27" t="s">
        <v>42</v>
      </c>
      <c r="B50" s="28"/>
      <c r="C50" s="14"/>
      <c r="D50" s="86">
        <v>11</v>
      </c>
      <c r="E50" s="87">
        <v>820121.5</v>
      </c>
      <c r="F50" s="87">
        <v>45617</v>
      </c>
      <c r="G50" s="88">
        <f>1-(+F50/E50)</f>
        <v>0.94437775378404298</v>
      </c>
      <c r="H50" s="15"/>
    </row>
    <row r="51" spans="1:8" ht="15.75" customHeight="1" x14ac:dyDescent="0.3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customHeight="1" x14ac:dyDescent="0.3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customHeight="1" x14ac:dyDescent="0.35">
      <c r="A53" s="27" t="s">
        <v>65</v>
      </c>
      <c r="B53" s="30"/>
      <c r="C53" s="14"/>
      <c r="D53" s="86">
        <v>323</v>
      </c>
      <c r="E53" s="87">
        <v>18761229.57</v>
      </c>
      <c r="F53" s="87">
        <v>2199289.38</v>
      </c>
      <c r="G53" s="88">
        <f>1-(+F53/E53)</f>
        <v>0.88277477380710923</v>
      </c>
      <c r="H53" s="15"/>
    </row>
    <row r="54" spans="1:8" ht="15.75" customHeight="1" x14ac:dyDescent="0.35">
      <c r="A54" s="27" t="s">
        <v>66</v>
      </c>
      <c r="B54" s="30"/>
      <c r="C54" s="14"/>
      <c r="D54" s="86"/>
      <c r="E54" s="87"/>
      <c r="F54" s="87"/>
      <c r="G54" s="88"/>
      <c r="H54" s="15"/>
    </row>
    <row r="55" spans="1:8" ht="15.75" customHeight="1" x14ac:dyDescent="0.35">
      <c r="A55" s="31" t="s">
        <v>45</v>
      </c>
      <c r="B55" s="30"/>
      <c r="C55" s="14"/>
      <c r="D55" s="90"/>
      <c r="E55" s="109"/>
      <c r="F55" s="87"/>
      <c r="G55" s="92"/>
      <c r="H55" s="15"/>
    </row>
    <row r="56" spans="1:8" ht="15.75" customHeight="1" x14ac:dyDescent="0.35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ht="15.75" customHeight="1" x14ac:dyDescent="0.35">
      <c r="A57" s="16" t="s">
        <v>29</v>
      </c>
      <c r="B57" s="28"/>
      <c r="C57" s="14"/>
      <c r="D57" s="90"/>
      <c r="E57" s="108"/>
      <c r="F57" s="87"/>
      <c r="G57" s="92"/>
      <c r="H57" s="15"/>
    </row>
    <row r="58" spans="1:8" ht="15.75" customHeight="1" x14ac:dyDescent="0.35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customHeight="1" x14ac:dyDescent="0.35">
      <c r="A59" s="32"/>
      <c r="B59" s="18"/>
      <c r="C59" s="14"/>
      <c r="D59" s="90"/>
      <c r="E59" s="93"/>
      <c r="F59" s="93"/>
      <c r="G59" s="92"/>
      <c r="H59" s="15"/>
    </row>
    <row r="60" spans="1:8" ht="15.75" customHeight="1" x14ac:dyDescent="0.35">
      <c r="A60" s="20" t="s">
        <v>48</v>
      </c>
      <c r="B60" s="20"/>
      <c r="C60" s="21"/>
      <c r="D60" s="94">
        <f>SUM(D44:D56)</f>
        <v>440</v>
      </c>
      <c r="E60" s="95">
        <f>SUM(E44:E59)</f>
        <v>23351338.109999999</v>
      </c>
      <c r="F60" s="95">
        <f>SUM(F44:F59)</f>
        <v>2654170.6799999997</v>
      </c>
      <c r="G60" s="96">
        <f>1-(F60/E60)</f>
        <v>0.88633753374230084</v>
      </c>
      <c r="H60" s="15"/>
    </row>
    <row r="61" spans="1:8" ht="15.75" customHeight="1" x14ac:dyDescent="0.35">
      <c r="A61" s="33"/>
      <c r="B61" s="33"/>
      <c r="C61" s="33"/>
      <c r="D61" s="111"/>
      <c r="E61" s="105"/>
      <c r="F61" s="34"/>
      <c r="G61" s="34"/>
      <c r="H61" s="2"/>
    </row>
    <row r="62" spans="1:8" ht="15.75" customHeight="1" x14ac:dyDescent="0.35">
      <c r="A62" s="35" t="s">
        <v>49</v>
      </c>
      <c r="B62" s="36"/>
      <c r="C62" s="36"/>
      <c r="D62" s="51"/>
      <c r="E62" s="36"/>
      <c r="F62" s="37">
        <f>F60+F39</f>
        <v>2815045.1799999997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7" type="noConversion"/>
  <pageMargins left="0.75" right="0.75" top="1" bottom="1" header="0.5" footer="0.5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4</v>
      </c>
      <c r="E10" s="87">
        <v>1122258</v>
      </c>
      <c r="F10" s="87">
        <v>381615.5</v>
      </c>
      <c r="G10" s="117">
        <f>F10/E10</f>
        <v>0.340042574880286</v>
      </c>
      <c r="H10" s="15"/>
    </row>
    <row r="11" spans="1:8" ht="15.75" x14ac:dyDescent="0.25">
      <c r="A11" s="106" t="s">
        <v>80</v>
      </c>
      <c r="B11" s="13"/>
      <c r="C11" s="14"/>
      <c r="D11" s="86">
        <v>1</v>
      </c>
      <c r="E11" s="87">
        <v>334012</v>
      </c>
      <c r="F11" s="87">
        <v>126290</v>
      </c>
      <c r="G11" s="117">
        <f>F11/E11</f>
        <v>0.37810018801719697</v>
      </c>
      <c r="H11" s="15"/>
    </row>
    <row r="12" spans="1:8" ht="15.75" x14ac:dyDescent="0.25">
      <c r="A12" s="106" t="s">
        <v>25</v>
      </c>
      <c r="B12" s="13"/>
      <c r="C12" s="14"/>
      <c r="D12" s="86">
        <v>1</v>
      </c>
      <c r="E12" s="87">
        <v>315350</v>
      </c>
      <c r="F12" s="87">
        <v>126537.31</v>
      </c>
      <c r="G12" s="117">
        <f>F12/E12</f>
        <v>0.40125990169652764</v>
      </c>
      <c r="H12" s="15"/>
    </row>
    <row r="13" spans="1:8" ht="15.75" x14ac:dyDescent="0.25">
      <c r="A13" s="106" t="s">
        <v>81</v>
      </c>
      <c r="B13" s="13"/>
      <c r="C13" s="14"/>
      <c r="D13" s="86">
        <v>27</v>
      </c>
      <c r="E13" s="87">
        <v>3677469</v>
      </c>
      <c r="F13" s="87">
        <v>828986.5</v>
      </c>
      <c r="G13" s="117">
        <f>F13/E13</f>
        <v>0.22542311029678291</v>
      </c>
      <c r="H13" s="15"/>
    </row>
    <row r="14" spans="1:8" ht="15.75" x14ac:dyDescent="0.25">
      <c r="A14" s="106" t="s">
        <v>136</v>
      </c>
      <c r="B14" s="13"/>
      <c r="C14" s="14"/>
      <c r="D14" s="86">
        <v>1</v>
      </c>
      <c r="E14" s="87">
        <v>196405</v>
      </c>
      <c r="F14" s="87">
        <v>58102</v>
      </c>
      <c r="G14" s="117">
        <f>F14/E14</f>
        <v>0.29582749929991597</v>
      </c>
      <c r="H14" s="15"/>
    </row>
    <row r="15" spans="1:8" ht="15.75" x14ac:dyDescent="0.25">
      <c r="A15" s="106" t="s">
        <v>125</v>
      </c>
      <c r="B15" s="13"/>
      <c r="C15" s="14"/>
      <c r="D15" s="86"/>
      <c r="E15" s="87"/>
      <c r="F15" s="87"/>
      <c r="G15" s="117"/>
      <c r="H15" s="15"/>
    </row>
    <row r="16" spans="1:8" ht="15.75" x14ac:dyDescent="0.25">
      <c r="A16" s="106" t="s">
        <v>134</v>
      </c>
      <c r="B16" s="13"/>
      <c r="C16" s="14"/>
      <c r="D16" s="86">
        <v>1</v>
      </c>
      <c r="E16" s="87">
        <v>286267</v>
      </c>
      <c r="F16" s="87">
        <v>67880.5</v>
      </c>
      <c r="G16" s="117">
        <f t="shared" ref="G16:G22" si="0">F16/E16</f>
        <v>0.23712303548784874</v>
      </c>
      <c r="H16" s="15"/>
    </row>
    <row r="17" spans="1:8" ht="15.75" x14ac:dyDescent="0.25">
      <c r="A17" s="106" t="s">
        <v>59</v>
      </c>
      <c r="B17" s="13"/>
      <c r="C17" s="14"/>
      <c r="D17" s="86"/>
      <c r="E17" s="87"/>
      <c r="F17" s="87"/>
      <c r="G17" s="117"/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87">
        <v>1384433</v>
      </c>
      <c r="F18" s="87">
        <v>452172</v>
      </c>
      <c r="G18" s="117">
        <f t="shared" si="0"/>
        <v>0.3266116886841039</v>
      </c>
      <c r="H18" s="15"/>
    </row>
    <row r="19" spans="1:8" ht="15.75" x14ac:dyDescent="0.25">
      <c r="A19" s="106" t="s">
        <v>15</v>
      </c>
      <c r="B19" s="13"/>
      <c r="C19" s="14"/>
      <c r="D19" s="86">
        <v>2</v>
      </c>
      <c r="E19" s="87">
        <v>1470883</v>
      </c>
      <c r="F19" s="87">
        <v>24200</v>
      </c>
      <c r="G19" s="117">
        <f t="shared" si="0"/>
        <v>1.645270222036695E-2</v>
      </c>
      <c r="H19" s="15"/>
    </row>
    <row r="20" spans="1:8" ht="15.75" x14ac:dyDescent="0.25">
      <c r="A20" s="83" t="s">
        <v>142</v>
      </c>
      <c r="B20" s="13"/>
      <c r="C20" s="14"/>
      <c r="D20" s="86"/>
      <c r="E20" s="87"/>
      <c r="F20" s="87"/>
      <c r="G20" s="117"/>
      <c r="H20" s="15"/>
    </row>
    <row r="21" spans="1:8" ht="15.75" x14ac:dyDescent="0.25">
      <c r="A21" s="106" t="s">
        <v>82</v>
      </c>
      <c r="B21" s="13"/>
      <c r="C21" s="14"/>
      <c r="D21" s="86">
        <v>3</v>
      </c>
      <c r="E21" s="87">
        <v>2012564</v>
      </c>
      <c r="F21" s="87">
        <v>342699</v>
      </c>
      <c r="G21" s="117">
        <f t="shared" si="0"/>
        <v>0.17027980228206407</v>
      </c>
      <c r="H21" s="15"/>
    </row>
    <row r="22" spans="1:8" ht="15.75" x14ac:dyDescent="0.25">
      <c r="A22" s="106" t="s">
        <v>109</v>
      </c>
      <c r="B22" s="13"/>
      <c r="C22" s="14"/>
      <c r="D22" s="86">
        <v>1</v>
      </c>
      <c r="E22" s="87">
        <v>321955</v>
      </c>
      <c r="F22" s="87">
        <v>66226</v>
      </c>
      <c r="G22" s="117">
        <f t="shared" si="0"/>
        <v>0.2056995542855368</v>
      </c>
      <c r="H22" s="15"/>
    </row>
    <row r="23" spans="1:8" ht="15.75" x14ac:dyDescent="0.25">
      <c r="A23" s="106" t="s">
        <v>78</v>
      </c>
      <c r="B23" s="13"/>
      <c r="C23" s="14"/>
      <c r="D23" s="86"/>
      <c r="E23" s="87"/>
      <c r="F23" s="87"/>
      <c r="G23" s="117"/>
      <c r="H23" s="15"/>
    </row>
    <row r="24" spans="1:8" ht="15.75" x14ac:dyDescent="0.25">
      <c r="A24" s="106" t="s">
        <v>83</v>
      </c>
      <c r="B24" s="13"/>
      <c r="C24" s="14"/>
      <c r="D24" s="86"/>
      <c r="E24" s="87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6</v>
      </c>
      <c r="E25" s="87">
        <v>1207972</v>
      </c>
      <c r="F25" s="87">
        <v>336626</v>
      </c>
      <c r="G25" s="117">
        <f>F25/E25</f>
        <v>0.2786703665316746</v>
      </c>
      <c r="H25" s="15"/>
    </row>
    <row r="26" spans="1:8" ht="15.75" x14ac:dyDescent="0.25">
      <c r="A26" s="107" t="s">
        <v>21</v>
      </c>
      <c r="B26" s="13"/>
      <c r="C26" s="14"/>
      <c r="D26" s="86">
        <v>17</v>
      </c>
      <c r="E26" s="87">
        <v>164595</v>
      </c>
      <c r="F26" s="87">
        <v>164595</v>
      </c>
      <c r="G26" s="117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>
        <v>49297</v>
      </c>
      <c r="F28" s="87">
        <v>1173.53</v>
      </c>
      <c r="G28" s="117">
        <f>F28/E28</f>
        <v>2.3805302553907944E-2</v>
      </c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117"/>
      <c r="H29" s="15"/>
    </row>
    <row r="30" spans="1:8" ht="15.75" x14ac:dyDescent="0.25">
      <c r="A30" s="83" t="s">
        <v>117</v>
      </c>
      <c r="B30" s="13"/>
      <c r="C30" s="14"/>
      <c r="D30" s="86"/>
      <c r="E30" s="87"/>
      <c r="F30" s="87"/>
      <c r="G30" s="117"/>
      <c r="H30" s="15"/>
    </row>
    <row r="31" spans="1:8" ht="15.75" x14ac:dyDescent="0.25">
      <c r="A31" s="83" t="s">
        <v>84</v>
      </c>
      <c r="B31" s="13"/>
      <c r="C31" s="14"/>
      <c r="D31" s="86">
        <v>2</v>
      </c>
      <c r="E31" s="87">
        <v>223671</v>
      </c>
      <c r="F31" s="87">
        <v>56328</v>
      </c>
      <c r="G31" s="117">
        <f>F31/E31</f>
        <v>0.25183416714728329</v>
      </c>
      <c r="H31" s="15"/>
    </row>
    <row r="32" spans="1:8" ht="15.75" x14ac:dyDescent="0.25">
      <c r="A32" s="83" t="s">
        <v>130</v>
      </c>
      <c r="B32" s="13"/>
      <c r="C32" s="14"/>
      <c r="D32" s="86"/>
      <c r="E32" s="87"/>
      <c r="F32" s="87"/>
      <c r="G32" s="117"/>
      <c r="H32" s="15"/>
    </row>
    <row r="33" spans="1:8" ht="15.75" x14ac:dyDescent="0.25">
      <c r="A33" s="83" t="s">
        <v>27</v>
      </c>
      <c r="B33" s="13"/>
      <c r="C33" s="14"/>
      <c r="D33" s="86">
        <v>2</v>
      </c>
      <c r="E33" s="87">
        <v>646111</v>
      </c>
      <c r="F33" s="87">
        <v>69890.44</v>
      </c>
      <c r="G33" s="117">
        <f>F33/E33</f>
        <v>0.10817094895459139</v>
      </c>
      <c r="H33" s="15"/>
    </row>
    <row r="34" spans="1:8" ht="15.75" x14ac:dyDescent="0.25">
      <c r="A34" s="83" t="s">
        <v>85</v>
      </c>
      <c r="B34" s="13"/>
      <c r="C34" s="14"/>
      <c r="D34" s="86">
        <v>3</v>
      </c>
      <c r="E34" s="87">
        <v>2012515</v>
      </c>
      <c r="F34" s="87">
        <v>379156</v>
      </c>
      <c r="G34" s="117">
        <f>F34/E34</f>
        <v>0.1883990926775701</v>
      </c>
      <c r="H34" s="15"/>
    </row>
    <row r="35" spans="1:8" x14ac:dyDescent="0.2">
      <c r="A35" s="16" t="s">
        <v>28</v>
      </c>
      <c r="B35" s="13"/>
      <c r="C35" s="14"/>
      <c r="D35" s="90"/>
      <c r="E35" s="108">
        <v>20250</v>
      </c>
      <c r="F35" s="87">
        <v>2700</v>
      </c>
      <c r="G35" s="118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73</v>
      </c>
      <c r="E39" s="95">
        <f>SUM(E9:E38)</f>
        <v>15446007</v>
      </c>
      <c r="F39" s="95">
        <f>SUM(F9:F38)</f>
        <v>3485177.78</v>
      </c>
      <c r="G39" s="119">
        <f>F39/E39</f>
        <v>0.22563616473823944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122</v>
      </c>
      <c r="E44" s="87">
        <v>17383898.199999999</v>
      </c>
      <c r="F44" s="87">
        <v>999053.87</v>
      </c>
      <c r="G44" s="117">
        <f>1-(+F44/E44)</f>
        <v>0.94252992864396778</v>
      </c>
      <c r="H44" s="15"/>
    </row>
    <row r="45" spans="1:8" ht="15.75" x14ac:dyDescent="0.25">
      <c r="A45" s="27" t="s">
        <v>37</v>
      </c>
      <c r="B45" s="28"/>
      <c r="C45" s="14"/>
      <c r="D45" s="86">
        <v>4</v>
      </c>
      <c r="E45" s="87">
        <v>2829444.3</v>
      </c>
      <c r="F45" s="87">
        <v>342668.48</v>
      </c>
      <c r="G45" s="117">
        <f>1-(+F45/E45)</f>
        <v>0.87889195062083392</v>
      </c>
      <c r="H45" s="15"/>
    </row>
    <row r="46" spans="1:8" ht="15.75" x14ac:dyDescent="0.25">
      <c r="A46" s="27" t="s">
        <v>38</v>
      </c>
      <c r="B46" s="28"/>
      <c r="C46" s="14"/>
      <c r="D46" s="86">
        <v>376</v>
      </c>
      <c r="E46" s="87">
        <v>28497405.25</v>
      </c>
      <c r="F46" s="87">
        <v>1594566.22</v>
      </c>
      <c r="G46" s="117">
        <f>1-(+F46/E46)</f>
        <v>0.94404521373046757</v>
      </c>
      <c r="H46" s="15"/>
    </row>
    <row r="47" spans="1:8" ht="15.75" x14ac:dyDescent="0.25">
      <c r="A47" s="27" t="s">
        <v>39</v>
      </c>
      <c r="B47" s="28"/>
      <c r="C47" s="14"/>
      <c r="D47" s="86">
        <v>37</v>
      </c>
      <c r="E47" s="87">
        <v>3739164.5</v>
      </c>
      <c r="F47" s="87">
        <v>361504.93</v>
      </c>
      <c r="G47" s="117">
        <f>1-(+F47/E47)</f>
        <v>0.90331932975936202</v>
      </c>
      <c r="H47" s="15"/>
    </row>
    <row r="48" spans="1:8" ht="15.75" x14ac:dyDescent="0.25">
      <c r="A48" s="27" t="s">
        <v>40</v>
      </c>
      <c r="B48" s="28"/>
      <c r="C48" s="14"/>
      <c r="D48" s="86">
        <v>139</v>
      </c>
      <c r="E48" s="87">
        <v>22449422.649999999</v>
      </c>
      <c r="F48" s="87">
        <v>1558045.11</v>
      </c>
      <c r="G48" s="117">
        <f>1-(+F48/E48)</f>
        <v>0.93059754211540935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117"/>
      <c r="H49" s="15"/>
    </row>
    <row r="50" spans="1:8" ht="15.75" x14ac:dyDescent="0.25">
      <c r="A50" s="27" t="s">
        <v>42</v>
      </c>
      <c r="B50" s="28"/>
      <c r="C50" s="14"/>
      <c r="D50" s="86">
        <v>49</v>
      </c>
      <c r="E50" s="87">
        <v>6897969.5</v>
      </c>
      <c r="F50" s="87">
        <v>430532.47</v>
      </c>
      <c r="G50" s="117">
        <f>1-(+F50/E50)</f>
        <v>0.93758562284162028</v>
      </c>
      <c r="H50" s="15"/>
    </row>
    <row r="51" spans="1:8" ht="15.75" x14ac:dyDescent="0.25">
      <c r="A51" s="27" t="s">
        <v>43</v>
      </c>
      <c r="B51" s="28"/>
      <c r="C51" s="14"/>
      <c r="D51" s="86">
        <v>8</v>
      </c>
      <c r="E51" s="87">
        <v>1451320</v>
      </c>
      <c r="F51" s="87">
        <v>103460</v>
      </c>
      <c r="G51" s="117">
        <f>1-(+F51/E51)</f>
        <v>0.92871317145770749</v>
      </c>
      <c r="H51" s="15"/>
    </row>
    <row r="52" spans="1:8" ht="15.75" x14ac:dyDescent="0.25">
      <c r="A52" s="54" t="s">
        <v>44</v>
      </c>
      <c r="B52" s="28"/>
      <c r="C52" s="14"/>
      <c r="D52" s="86">
        <v>6</v>
      </c>
      <c r="E52" s="87">
        <v>585200</v>
      </c>
      <c r="F52" s="87">
        <v>20650</v>
      </c>
      <c r="G52" s="117">
        <f>1-(+F52/E52)</f>
        <v>0.96471291866028708</v>
      </c>
      <c r="H52" s="15"/>
    </row>
    <row r="53" spans="1:8" ht="15.75" x14ac:dyDescent="0.25">
      <c r="A53" s="55" t="s">
        <v>64</v>
      </c>
      <c r="B53" s="28"/>
      <c r="C53" s="14"/>
      <c r="D53" s="86">
        <v>2</v>
      </c>
      <c r="E53" s="87">
        <v>145800</v>
      </c>
      <c r="F53" s="87">
        <v>-30500</v>
      </c>
      <c r="G53" s="117">
        <f>1-(+F53/E53)</f>
        <v>1.2091906721536352</v>
      </c>
      <c r="H53" s="15"/>
    </row>
    <row r="54" spans="1:8" ht="15.75" x14ac:dyDescent="0.25">
      <c r="A54" s="27" t="s">
        <v>110</v>
      </c>
      <c r="B54" s="28"/>
      <c r="C54" s="14"/>
      <c r="D54" s="86">
        <v>1653</v>
      </c>
      <c r="E54" s="87">
        <v>110428588.62</v>
      </c>
      <c r="F54" s="87">
        <v>12933013.33</v>
      </c>
      <c r="G54" s="117">
        <f>1-(+F54/E54)</f>
        <v>0.88288346802561901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x14ac:dyDescent="0.2">
      <c r="A56" s="31" t="s">
        <v>45</v>
      </c>
      <c r="B56" s="30"/>
      <c r="C56" s="14"/>
      <c r="D56" s="90"/>
      <c r="E56" s="109"/>
      <c r="F56" s="87"/>
      <c r="G56" s="118"/>
      <c r="H56" s="15"/>
    </row>
    <row r="57" spans="1:8" x14ac:dyDescent="0.2">
      <c r="A57" s="16" t="s">
        <v>46</v>
      </c>
      <c r="B57" s="28"/>
      <c r="C57" s="14"/>
      <c r="D57" s="90"/>
      <c r="E57" s="109"/>
      <c r="F57" s="87"/>
      <c r="G57" s="118"/>
      <c r="H57" s="15"/>
    </row>
    <row r="58" spans="1:8" x14ac:dyDescent="0.2">
      <c r="A58" s="16" t="s">
        <v>29</v>
      </c>
      <c r="B58" s="28"/>
      <c r="C58" s="14"/>
      <c r="D58" s="90"/>
      <c r="E58" s="108"/>
      <c r="F58" s="87"/>
      <c r="G58" s="118"/>
      <c r="H58" s="15"/>
    </row>
    <row r="59" spans="1:8" x14ac:dyDescent="0.2">
      <c r="A59" s="16" t="s">
        <v>30</v>
      </c>
      <c r="B59" s="28"/>
      <c r="C59" s="14"/>
      <c r="D59" s="90"/>
      <c r="E59" s="108"/>
      <c r="F59" s="87"/>
      <c r="G59" s="118"/>
      <c r="H59" s="15"/>
    </row>
    <row r="60" spans="1:8" ht="15.75" x14ac:dyDescent="0.25">
      <c r="A60" s="32"/>
      <c r="B60" s="18"/>
      <c r="C60" s="14"/>
      <c r="D60" s="90"/>
      <c r="E60" s="93"/>
      <c r="F60" s="93"/>
      <c r="G60" s="118"/>
      <c r="H60" s="2"/>
    </row>
    <row r="61" spans="1:8" ht="15.75" x14ac:dyDescent="0.25">
      <c r="A61" s="20" t="s">
        <v>48</v>
      </c>
      <c r="B61" s="20"/>
      <c r="C61" s="21"/>
      <c r="D61" s="94">
        <f>SUM(D44:D57)</f>
        <v>2396</v>
      </c>
      <c r="E61" s="95">
        <f>SUM(E44:E60)</f>
        <v>194408213.02000001</v>
      </c>
      <c r="F61" s="95">
        <f>SUM(F44:F60)</f>
        <v>18312994.41</v>
      </c>
      <c r="G61" s="123">
        <f>1-(+F61/E61)</f>
        <v>0.90580133356754833</v>
      </c>
      <c r="H61" s="2"/>
    </row>
    <row r="62" spans="1:8" x14ac:dyDescent="0.2">
      <c r="A62" s="33"/>
      <c r="B62" s="33"/>
      <c r="C62" s="33"/>
      <c r="D62" s="104"/>
      <c r="E62" s="105"/>
      <c r="F62" s="34"/>
      <c r="G62" s="34"/>
      <c r="H62" s="2"/>
    </row>
    <row r="63" spans="1:8" ht="18" x14ac:dyDescent="0.25">
      <c r="A63" s="35" t="s">
        <v>49</v>
      </c>
      <c r="B63" s="36"/>
      <c r="C63" s="36"/>
      <c r="D63" s="36"/>
      <c r="E63" s="36"/>
      <c r="F63" s="37">
        <f>F61+F39</f>
        <v>21798172.190000001</v>
      </c>
      <c r="G63" s="36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112"/>
      <c r="F9" s="124"/>
      <c r="G9" s="117"/>
      <c r="H9" s="15"/>
    </row>
    <row r="10" spans="1:8" ht="15.75" x14ac:dyDescent="0.25">
      <c r="A10" s="106" t="s">
        <v>11</v>
      </c>
      <c r="B10" s="13"/>
      <c r="C10" s="14"/>
      <c r="D10" s="86"/>
      <c r="E10" s="112"/>
      <c r="F10" s="124"/>
      <c r="G10" s="117"/>
      <c r="H10" s="15"/>
    </row>
    <row r="11" spans="1:8" ht="15.75" x14ac:dyDescent="0.25">
      <c r="A11" s="106" t="s">
        <v>135</v>
      </c>
      <c r="B11" s="13"/>
      <c r="C11" s="14"/>
      <c r="D11" s="86">
        <v>1</v>
      </c>
      <c r="E11" s="112">
        <v>6207</v>
      </c>
      <c r="F11" s="124">
        <v>3202</v>
      </c>
      <c r="G11" s="117">
        <f>F11/E11</f>
        <v>0.51586917995811177</v>
      </c>
      <c r="H11" s="15"/>
    </row>
    <row r="12" spans="1:8" ht="15.75" x14ac:dyDescent="0.25">
      <c r="A12" s="106" t="s">
        <v>25</v>
      </c>
      <c r="B12" s="13"/>
      <c r="C12" s="14"/>
      <c r="D12" s="86"/>
      <c r="E12" s="112"/>
      <c r="F12" s="124"/>
      <c r="G12" s="117"/>
      <c r="H12" s="15"/>
    </row>
    <row r="13" spans="1:8" ht="15.75" x14ac:dyDescent="0.25">
      <c r="A13" s="106" t="s">
        <v>81</v>
      </c>
      <c r="B13" s="13"/>
      <c r="C13" s="14"/>
      <c r="D13" s="86">
        <v>24</v>
      </c>
      <c r="E13" s="112">
        <v>2790324</v>
      </c>
      <c r="F13" s="124">
        <v>605605</v>
      </c>
      <c r="G13" s="117">
        <f>F13/E13</f>
        <v>0.21703751965721543</v>
      </c>
      <c r="H13" s="15"/>
    </row>
    <row r="14" spans="1:8" ht="15.75" x14ac:dyDescent="0.25">
      <c r="A14" s="106" t="s">
        <v>118</v>
      </c>
      <c r="B14" s="13"/>
      <c r="C14" s="14"/>
      <c r="D14" s="86">
        <v>3</v>
      </c>
      <c r="E14" s="112">
        <v>639239</v>
      </c>
      <c r="F14" s="124">
        <v>106672.5</v>
      </c>
      <c r="G14" s="117">
        <f>F14/E14</f>
        <v>0.16687420510951304</v>
      </c>
      <c r="H14" s="15"/>
    </row>
    <row r="15" spans="1:8" ht="15.75" x14ac:dyDescent="0.25">
      <c r="A15" s="106" t="s">
        <v>120</v>
      </c>
      <c r="B15" s="13"/>
      <c r="C15" s="14"/>
      <c r="D15" s="86"/>
      <c r="E15" s="112"/>
      <c r="F15" s="124"/>
      <c r="G15" s="117"/>
      <c r="H15" s="15"/>
    </row>
    <row r="16" spans="1:8" ht="15.75" x14ac:dyDescent="0.25">
      <c r="A16" s="106" t="s">
        <v>115</v>
      </c>
      <c r="B16" s="13"/>
      <c r="C16" s="14"/>
      <c r="D16" s="86">
        <v>2</v>
      </c>
      <c r="E16" s="112">
        <v>431955</v>
      </c>
      <c r="F16" s="124">
        <v>85593.5</v>
      </c>
      <c r="G16" s="117">
        <f>F16/E16</f>
        <v>0.19815374286673379</v>
      </c>
      <c r="H16" s="15"/>
    </row>
    <row r="17" spans="1:8" ht="15.75" x14ac:dyDescent="0.25">
      <c r="A17" s="106" t="s">
        <v>87</v>
      </c>
      <c r="B17" s="13"/>
      <c r="C17" s="14"/>
      <c r="D17" s="86">
        <v>2</v>
      </c>
      <c r="E17" s="112">
        <v>683601</v>
      </c>
      <c r="F17" s="124">
        <v>146672</v>
      </c>
      <c r="G17" s="117">
        <f>F17/E17</f>
        <v>0.21455790731728011</v>
      </c>
      <c r="H17" s="15"/>
    </row>
    <row r="18" spans="1:8" ht="15.75" x14ac:dyDescent="0.25">
      <c r="A18" s="83" t="s">
        <v>126</v>
      </c>
      <c r="B18" s="13"/>
      <c r="C18" s="14"/>
      <c r="D18" s="86">
        <v>2</v>
      </c>
      <c r="E18" s="112">
        <v>397030</v>
      </c>
      <c r="F18" s="124">
        <v>67823</v>
      </c>
      <c r="G18" s="117">
        <f>F18/E18</f>
        <v>0.17082588217515049</v>
      </c>
      <c r="H18" s="15"/>
    </row>
    <row r="19" spans="1:8" ht="15.75" x14ac:dyDescent="0.25">
      <c r="A19" s="106" t="s">
        <v>15</v>
      </c>
      <c r="B19" s="13"/>
      <c r="C19" s="14"/>
      <c r="D19" s="86">
        <v>2</v>
      </c>
      <c r="E19" s="112">
        <v>1190943</v>
      </c>
      <c r="F19" s="124">
        <v>430044</v>
      </c>
      <c r="G19" s="117">
        <f>F19/E19</f>
        <v>0.36109536728458036</v>
      </c>
      <c r="H19" s="15"/>
    </row>
    <row r="20" spans="1:8" ht="15.75" x14ac:dyDescent="0.25">
      <c r="A20" s="106" t="s">
        <v>63</v>
      </c>
      <c r="B20" s="13"/>
      <c r="C20" s="14"/>
      <c r="D20" s="86"/>
      <c r="E20" s="112"/>
      <c r="F20" s="124"/>
      <c r="G20" s="117"/>
      <c r="H20" s="15"/>
    </row>
    <row r="21" spans="1:8" ht="15.75" x14ac:dyDescent="0.25">
      <c r="A21" s="106" t="s">
        <v>109</v>
      </c>
      <c r="B21" s="13"/>
      <c r="C21" s="14"/>
      <c r="D21" s="86">
        <v>1</v>
      </c>
      <c r="E21" s="112">
        <v>146697</v>
      </c>
      <c r="F21" s="124">
        <v>-33867</v>
      </c>
      <c r="G21" s="117">
        <f t="shared" ref="G21:G29" si="0">F21/E21</f>
        <v>-0.23086361684288023</v>
      </c>
      <c r="H21" s="15"/>
    </row>
    <row r="22" spans="1:8" ht="15.75" x14ac:dyDescent="0.25">
      <c r="A22" s="106" t="s">
        <v>138</v>
      </c>
      <c r="B22" s="13"/>
      <c r="C22" s="14"/>
      <c r="D22" s="86"/>
      <c r="E22" s="112"/>
      <c r="F22" s="124"/>
      <c r="G22" s="117"/>
      <c r="H22" s="15"/>
    </row>
    <row r="23" spans="1:8" ht="15.75" x14ac:dyDescent="0.25">
      <c r="A23" s="106" t="s">
        <v>128</v>
      </c>
      <c r="B23" s="13"/>
      <c r="C23" s="14"/>
      <c r="D23" s="86">
        <v>3</v>
      </c>
      <c r="E23" s="112">
        <v>815030</v>
      </c>
      <c r="F23" s="124">
        <v>199503.48</v>
      </c>
      <c r="G23" s="117">
        <f t="shared" si="0"/>
        <v>0.24478053568580299</v>
      </c>
      <c r="H23" s="15"/>
    </row>
    <row r="24" spans="1:8" ht="15.75" x14ac:dyDescent="0.25">
      <c r="A24" s="106" t="s">
        <v>18</v>
      </c>
      <c r="B24" s="13"/>
      <c r="C24" s="14"/>
      <c r="D24" s="86">
        <v>2</v>
      </c>
      <c r="E24" s="112">
        <v>1047740</v>
      </c>
      <c r="F24" s="124">
        <v>127625</v>
      </c>
      <c r="G24" s="117">
        <f t="shared" si="0"/>
        <v>0.12180980014125642</v>
      </c>
      <c r="H24" s="15"/>
    </row>
    <row r="25" spans="1:8" ht="15.75" x14ac:dyDescent="0.25">
      <c r="A25" s="107" t="s">
        <v>20</v>
      </c>
      <c r="B25" s="13"/>
      <c r="C25" s="14"/>
      <c r="D25" s="86">
        <v>4</v>
      </c>
      <c r="E25" s="112">
        <v>894231</v>
      </c>
      <c r="F25" s="124">
        <v>236864</v>
      </c>
      <c r="G25" s="117">
        <f t="shared" si="0"/>
        <v>0.26488010368685494</v>
      </c>
      <c r="H25" s="15"/>
    </row>
    <row r="26" spans="1:8" ht="15.75" x14ac:dyDescent="0.25">
      <c r="A26" s="107" t="s">
        <v>21</v>
      </c>
      <c r="B26" s="13"/>
      <c r="C26" s="14"/>
      <c r="D26" s="86"/>
      <c r="E26" s="112"/>
      <c r="F26" s="124"/>
      <c r="G26" s="117"/>
      <c r="H26" s="15"/>
    </row>
    <row r="27" spans="1:8" ht="15.75" x14ac:dyDescent="0.25">
      <c r="A27" s="83" t="s">
        <v>22</v>
      </c>
      <c r="B27" s="13"/>
      <c r="C27" s="14"/>
      <c r="D27" s="86"/>
      <c r="E27" s="112"/>
      <c r="F27" s="124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112"/>
      <c r="F28" s="124"/>
      <c r="G28" s="117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112">
        <v>91859</v>
      </c>
      <c r="F29" s="124">
        <v>16757</v>
      </c>
      <c r="G29" s="117">
        <f t="shared" si="0"/>
        <v>0.18242088418119073</v>
      </c>
      <c r="H29" s="15"/>
    </row>
    <row r="30" spans="1:8" ht="15.75" x14ac:dyDescent="0.25">
      <c r="A30" s="83" t="s">
        <v>73</v>
      </c>
      <c r="B30" s="13"/>
      <c r="C30" s="14"/>
      <c r="D30" s="86"/>
      <c r="E30" s="112"/>
      <c r="F30" s="124"/>
      <c r="G30" s="117"/>
      <c r="H30" s="15"/>
    </row>
    <row r="31" spans="1:8" ht="15.75" x14ac:dyDescent="0.25">
      <c r="A31" s="83" t="s">
        <v>88</v>
      </c>
      <c r="B31" s="13"/>
      <c r="C31" s="14"/>
      <c r="D31" s="86"/>
      <c r="E31" s="112"/>
      <c r="F31" s="124"/>
      <c r="G31" s="117"/>
      <c r="H31" s="15"/>
    </row>
    <row r="32" spans="1:8" ht="15.75" x14ac:dyDescent="0.25">
      <c r="A32" s="83" t="s">
        <v>122</v>
      </c>
      <c r="B32" s="13"/>
      <c r="C32" s="14"/>
      <c r="D32" s="86">
        <v>1</v>
      </c>
      <c r="E32" s="112">
        <v>171927</v>
      </c>
      <c r="F32" s="124">
        <v>64468</v>
      </c>
      <c r="G32" s="117">
        <f>F32/E32</f>
        <v>0.3749730990478517</v>
      </c>
      <c r="H32" s="15"/>
    </row>
    <row r="33" spans="1:8" ht="15.75" x14ac:dyDescent="0.25">
      <c r="A33" s="83" t="s">
        <v>27</v>
      </c>
      <c r="B33" s="13"/>
      <c r="C33" s="14"/>
      <c r="D33" s="86"/>
      <c r="E33" s="112"/>
      <c r="F33" s="124"/>
      <c r="G33" s="117"/>
      <c r="H33" s="15"/>
    </row>
    <row r="34" spans="1:8" ht="15.75" x14ac:dyDescent="0.25">
      <c r="A34" s="83" t="s">
        <v>85</v>
      </c>
      <c r="B34" s="13"/>
      <c r="C34" s="14"/>
      <c r="D34" s="86">
        <v>6</v>
      </c>
      <c r="E34" s="112">
        <v>3955425</v>
      </c>
      <c r="F34" s="124">
        <v>484044</v>
      </c>
      <c r="G34" s="117">
        <f>F34/E34</f>
        <v>0.1223747132103377</v>
      </c>
      <c r="H34" s="15"/>
    </row>
    <row r="35" spans="1:8" x14ac:dyDescent="0.2">
      <c r="A35" s="16" t="s">
        <v>28</v>
      </c>
      <c r="B35" s="13"/>
      <c r="C35" s="14"/>
      <c r="D35" s="90"/>
      <c r="E35" s="112"/>
      <c r="F35" s="124"/>
      <c r="G35" s="118"/>
      <c r="H35" s="15"/>
    </row>
    <row r="36" spans="1:8" x14ac:dyDescent="0.2">
      <c r="A36" s="16" t="s">
        <v>47</v>
      </c>
      <c r="B36" s="13"/>
      <c r="C36" s="14"/>
      <c r="D36" s="90"/>
      <c r="E36" s="112"/>
      <c r="F36" s="124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54</v>
      </c>
      <c r="E39" s="95">
        <f>SUM(E9:E38)</f>
        <v>13262208</v>
      </c>
      <c r="F39" s="95">
        <f>SUM(F9:F38)</f>
        <v>2541006.48</v>
      </c>
      <c r="G39" s="119">
        <f>F39/E39</f>
        <v>0.19159754393838491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159</v>
      </c>
      <c r="E44" s="87">
        <v>24347001.850000001</v>
      </c>
      <c r="F44" s="87">
        <v>1302977.25</v>
      </c>
      <c r="G44" s="117">
        <f>1-(+F44/E44)</f>
        <v>0.946483051259143</v>
      </c>
      <c r="H44" s="15"/>
    </row>
    <row r="45" spans="1:8" ht="15.75" x14ac:dyDescent="0.25">
      <c r="A45" s="27" t="s">
        <v>37</v>
      </c>
      <c r="B45" s="28"/>
      <c r="C45" s="14"/>
      <c r="D45" s="86">
        <v>9</v>
      </c>
      <c r="E45" s="87">
        <v>4375832.18</v>
      </c>
      <c r="F45" s="87">
        <v>379267.64</v>
      </c>
      <c r="G45" s="117">
        <f t="shared" ref="G45:G54" si="1">1-(+F45/E45)</f>
        <v>0.91332674005793335</v>
      </c>
      <c r="H45" s="15"/>
    </row>
    <row r="46" spans="1:8" ht="15.75" x14ac:dyDescent="0.25">
      <c r="A46" s="27" t="s">
        <v>38</v>
      </c>
      <c r="B46" s="28"/>
      <c r="C46" s="14"/>
      <c r="D46" s="86">
        <v>159</v>
      </c>
      <c r="E46" s="87">
        <v>19380167.23</v>
      </c>
      <c r="F46" s="87">
        <v>925271.62</v>
      </c>
      <c r="G46" s="117">
        <f t="shared" si="1"/>
        <v>0.9522567783332796</v>
      </c>
      <c r="H46" s="15"/>
    </row>
    <row r="47" spans="1:8" ht="15.75" x14ac:dyDescent="0.25">
      <c r="A47" s="27" t="s">
        <v>39</v>
      </c>
      <c r="B47" s="28"/>
      <c r="C47" s="14"/>
      <c r="D47" s="86">
        <v>2</v>
      </c>
      <c r="E47" s="87">
        <v>301491.5</v>
      </c>
      <c r="F47" s="87">
        <v>129410.5</v>
      </c>
      <c r="G47" s="117">
        <f t="shared" si="1"/>
        <v>0.57076567664428346</v>
      </c>
      <c r="H47" s="15"/>
    </row>
    <row r="48" spans="1:8" ht="15.75" x14ac:dyDescent="0.25">
      <c r="A48" s="27" t="s">
        <v>40</v>
      </c>
      <c r="B48" s="28"/>
      <c r="C48" s="14"/>
      <c r="D48" s="86">
        <v>113</v>
      </c>
      <c r="E48" s="87">
        <v>15360264.720000001</v>
      </c>
      <c r="F48" s="87">
        <v>962894.94</v>
      </c>
      <c r="G48" s="117">
        <f t="shared" si="1"/>
        <v>0.93731260772177627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117"/>
      <c r="H49" s="15"/>
    </row>
    <row r="50" spans="1:8" ht="15.75" x14ac:dyDescent="0.25">
      <c r="A50" s="27" t="s">
        <v>42</v>
      </c>
      <c r="B50" s="28"/>
      <c r="C50" s="14"/>
      <c r="D50" s="86">
        <v>11</v>
      </c>
      <c r="E50" s="87">
        <v>2680450</v>
      </c>
      <c r="F50" s="87">
        <v>147910</v>
      </c>
      <c r="G50" s="117">
        <f t="shared" si="1"/>
        <v>0.94481896696450218</v>
      </c>
      <c r="H50" s="15"/>
    </row>
    <row r="51" spans="1:8" ht="15.75" x14ac:dyDescent="0.25">
      <c r="A51" s="27" t="s">
        <v>43</v>
      </c>
      <c r="B51" s="28"/>
      <c r="C51" s="14"/>
      <c r="D51" s="86">
        <v>4</v>
      </c>
      <c r="E51" s="87">
        <v>1439080</v>
      </c>
      <c r="F51" s="87">
        <v>74500</v>
      </c>
      <c r="G51" s="117">
        <f t="shared" si="1"/>
        <v>0.94823081413125054</v>
      </c>
      <c r="H51" s="15"/>
    </row>
    <row r="52" spans="1:8" ht="15.75" x14ac:dyDescent="0.25">
      <c r="A52" s="54" t="s">
        <v>44</v>
      </c>
      <c r="B52" s="28"/>
      <c r="C52" s="14"/>
      <c r="D52" s="86">
        <v>2</v>
      </c>
      <c r="E52" s="87">
        <v>711725</v>
      </c>
      <c r="F52" s="87">
        <v>58075</v>
      </c>
      <c r="G52" s="117">
        <f t="shared" si="1"/>
        <v>0.91840247286522181</v>
      </c>
      <c r="H52" s="15"/>
    </row>
    <row r="53" spans="1:8" ht="15.75" x14ac:dyDescent="0.25">
      <c r="A53" s="55" t="s">
        <v>64</v>
      </c>
      <c r="B53" s="28"/>
      <c r="C53" s="14"/>
      <c r="D53" s="86"/>
      <c r="E53" s="87"/>
      <c r="F53" s="87"/>
      <c r="G53" s="117"/>
      <c r="H53" s="15"/>
    </row>
    <row r="54" spans="1:8" ht="15.75" x14ac:dyDescent="0.25">
      <c r="A54" s="27" t="s">
        <v>110</v>
      </c>
      <c r="B54" s="28"/>
      <c r="C54" s="14"/>
      <c r="D54" s="86">
        <v>1467</v>
      </c>
      <c r="E54" s="87">
        <v>103157321.98</v>
      </c>
      <c r="F54" s="87">
        <v>12100429.060000001</v>
      </c>
      <c r="G54" s="117">
        <f t="shared" si="1"/>
        <v>0.88269927109637436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ht="15.75" x14ac:dyDescent="0.25">
      <c r="A56" s="56"/>
      <c r="B56" s="30"/>
      <c r="C56" s="14"/>
      <c r="D56" s="86"/>
      <c r="E56" s="87"/>
      <c r="F56" s="87"/>
      <c r="G56" s="117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118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118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118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118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118"/>
      <c r="H61" s="2"/>
    </row>
    <row r="62" spans="1:8" ht="15.75" x14ac:dyDescent="0.25">
      <c r="A62" s="20" t="s">
        <v>48</v>
      </c>
      <c r="B62" s="20"/>
      <c r="C62" s="21"/>
      <c r="D62" s="94">
        <f>SUM(D44:D58)</f>
        <v>1926</v>
      </c>
      <c r="E62" s="95">
        <f>SUM(E44:E61)</f>
        <v>171753334.46000001</v>
      </c>
      <c r="F62" s="95">
        <f>SUM(F44:F61)</f>
        <v>16080736.010000002</v>
      </c>
      <c r="G62" s="123">
        <f>1-(+F62/E62)</f>
        <v>0.90637307822547641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18621742.490000002</v>
      </c>
      <c r="G64" s="36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LADYLUCK</vt:lpstr>
      <vt:lpstr>HOLLYWOOD</vt:lpstr>
      <vt:lpstr>HARNKC</vt:lpstr>
      <vt:lpstr>ISLE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2013-01-09T15:16:35Z</cp:lastPrinted>
  <dcterms:created xsi:type="dcterms:W3CDTF">2012-06-07T14:04:25Z</dcterms:created>
  <dcterms:modified xsi:type="dcterms:W3CDTF">2019-12-09T20:51:25Z</dcterms:modified>
</cp:coreProperties>
</file>