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132" windowWidth="7848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<sst xmlns="http://schemas.openxmlformats.org/spreadsheetml/2006/main" count="931" uniqueCount="150">
  <si>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</si>
  <si>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</si>
  <si>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</si>
  <si>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</si>
  <si>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</si>
  <si>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</si>
  <si>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</si>
  <si>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</si>
  <si>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</si>
  <si>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</si>
  <si>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</si>
  <si>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</si>
  <si>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</si>
  <si>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</si>
  <si>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</si>
  <si>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</si>
  <si>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</si>
  <si>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</si>
  <si>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</si>
  <si>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</si>
  <si>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</si>
  <si>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</si>
  <si>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</si>
  <si>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</si>
  <si>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</si>
  <si>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</si>
  <si>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</si>
  <si>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</si>
  <si>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</si>
  <si>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</si>
  <si>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</si>
  <si>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</si>
  <si>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</si>
  <si>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</si>
  <si>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</si>
  <si>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</si>
  <si>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</si>
  <si>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</si>
  <si>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</si>
  <si>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</si>
  <si>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</si>
  <si>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</si>
  <si>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</si>
  <si>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</si>
  <si>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</si>
  <si>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</si>
  <si>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</si>
  <si>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</si>
  <si>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</si>
  <si>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</si>
  <si>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</si>
  <si>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</si>
  <si>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</si>
  <si>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</si>
  <si>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</si>
  <si>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</si>
  <si>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</si>
  <si>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</si>
  <si>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</si>
  <si>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</si>
  <si>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</si>
  <si>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</si>
  <si>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</si>
  <si>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</si>
  <si>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</si>
  <si>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</si>
  <si>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</si>
  <si>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</si>
  <si>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</si>
  <si>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</si>
  <si>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</si>
  <si>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</si>
  <si>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</si>
  <si>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</si>
  <si>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</si>
  <si>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</si>
  <si>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</si>
  <si>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</si>
  <si>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</si>
  <si>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</si>
  <si>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</si>
  <si>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</si>
  <si>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</si>
  <si>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</si>
  <si>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</si>
  <si>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</si>
  <si>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</si>
  <si>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</si>
  <si>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</si>
  <si>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</si>
  <si>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</si>
  <si>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</si>
  <si>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</si>
  <si>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</si>
  <si>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</si>
  <si>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</si>
  <si>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</si>
  <si>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</si>
  <si>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</si>
  <si>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</si>
  <si>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</si>
  <si>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</si>
  <si>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</si>
  <si>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</si>
  <si>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</si>
  <si>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</si>
  <si>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</si>
  <si>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</si>
  <si>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</si>
  <si>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</si>
  <si>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</si>
  <si>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</si>
  <si>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</si>
  <si>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</si>
  <si>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</si>
  <si>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</si>
  <si>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</si>
  <si>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</si>
  <si>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</si>
  <si>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</si>
  <si>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</si>
  <si>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</si>
  <si>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</si>
  <si>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</si>
  <si>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</si>
  <si>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</si>
  <si>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</si>
  <si>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</si>
  <si>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</si>
  <si>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</si>
  <si>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</si>
  <si>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</si>
  <si>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</si>
  <si>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</si>
  <si>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</si>
  <si>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</si>
  <si>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</si>
  <si>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</si>
  <si>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</si>
  <si>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</si>
  <si>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</si>
  <si>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</si>
  <si>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</si>
  <si>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</si>
  <si>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</si>
  <si>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</si>
  <si>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</si>
  <si>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</si>
  <si>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>MONTH ENDED:   FEBRUARY 2019</t>
  </si>
  <si>
    <t xml:space="preserve">   Bad Beat Baccarat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</si>
</sst>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NumberFormat="1" applyFont="1" applyBorder="1" applyAlignment="1">
      <alignment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left"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40" fontId="12" fillId="36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164" fontId="15" fillId="0" borderId="19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Continuous"/>
    </xf>
    <xf numFmtId="164" fontId="15" fillId="0" borderId="21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8" xfId="0" applyNumberFormat="1" applyFont="1" applyBorder="1" applyAlignment="1" applyProtection="1">
      <alignment horizontal="center"/>
      <protection locked="0"/>
    </xf>
    <xf numFmtId="40" fontId="12" fillId="0" borderId="18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">
      <c r="A11" s="83" t="s">
        <v>121</v>
      </c>
      <c r="B11" s="13"/>
      <c r="C11" s="14"/>
      <c r="D11" s="87">
        <v>5</v>
      </c>
      <c r="E11" s="88">
        <v>645514</v>
      </c>
      <c r="F11" s="88">
        <v>105032.5</v>
      </c>
      <c r="G11" s="89">
        <f>F11/E11</f>
        <v>0.16271142066632172</v>
      </c>
      <c r="H11" s="15"/>
    </row>
    <row r="12" spans="1:8" ht="1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">
      <c r="A13" s="83" t="s">
        <v>130</v>
      </c>
      <c r="B13" s="13"/>
      <c r="C13" s="14"/>
      <c r="D13" s="87">
        <v>1</v>
      </c>
      <c r="E13" s="88">
        <v>30056</v>
      </c>
      <c r="F13" s="88">
        <v>9632</v>
      </c>
      <c r="G13" s="89">
        <f>F13/E13</f>
        <v>0.3204684588767634</v>
      </c>
      <c r="H13" s="15"/>
    </row>
    <row r="14" spans="1:8" ht="1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">
      <c r="A15" s="83" t="s">
        <v>135</v>
      </c>
      <c r="B15" s="13"/>
      <c r="C15" s="14"/>
      <c r="D15" s="87">
        <v>1</v>
      </c>
      <c r="E15" s="88">
        <v>225789</v>
      </c>
      <c r="F15" s="88">
        <v>67781</v>
      </c>
      <c r="G15" s="89">
        <f>F15/E15</f>
        <v>0.3001962008778107</v>
      </c>
      <c r="H15" s="15"/>
    </row>
    <row r="16" spans="1:8" ht="1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">
      <c r="A18" s="83" t="s">
        <v>14</v>
      </c>
      <c r="B18" s="13"/>
      <c r="C18" s="14"/>
      <c r="D18" s="87">
        <v>2</v>
      </c>
      <c r="E18" s="88">
        <v>427410</v>
      </c>
      <c r="F18" s="88">
        <v>47195</v>
      </c>
      <c r="G18" s="89">
        <f>F18/E18</f>
        <v>0.11042090732551882</v>
      </c>
      <c r="H18" s="15"/>
    </row>
    <row r="19" spans="1:8" ht="1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">
      <c r="A20" s="83" t="s">
        <v>16</v>
      </c>
      <c r="B20" s="13"/>
      <c r="C20" s="14"/>
      <c r="D20" s="87">
        <v>1</v>
      </c>
      <c r="E20" s="88">
        <v>730664</v>
      </c>
      <c r="F20" s="88">
        <v>298595</v>
      </c>
      <c r="G20" s="89">
        <f aca="true" t="shared" si="0" ref="G20:G25">F20/E20</f>
        <v>0.4086625316150789</v>
      </c>
      <c r="H20" s="15"/>
    </row>
    <row r="21" spans="1:8" ht="1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">
      <c r="A23" s="83" t="s">
        <v>18</v>
      </c>
      <c r="B23" s="13"/>
      <c r="C23" s="14"/>
      <c r="D23" s="87">
        <v>8</v>
      </c>
      <c r="E23" s="88">
        <v>3931181</v>
      </c>
      <c r="F23" s="88">
        <v>605577.5</v>
      </c>
      <c r="G23" s="89">
        <f t="shared" si="0"/>
        <v>0.15404467512434558</v>
      </c>
      <c r="H23" s="15"/>
    </row>
    <row r="24" spans="1:8" ht="15">
      <c r="A24" s="83" t="s">
        <v>19</v>
      </c>
      <c r="B24" s="13"/>
      <c r="C24" s="14"/>
      <c r="D24" s="87">
        <v>2</v>
      </c>
      <c r="E24" s="88">
        <v>159169</v>
      </c>
      <c r="F24" s="88">
        <v>49048.5</v>
      </c>
      <c r="G24" s="89">
        <f t="shared" si="0"/>
        <v>0.30815359774830525</v>
      </c>
      <c r="H24" s="15"/>
    </row>
    <row r="25" spans="1:8" ht="15">
      <c r="A25" s="84" t="s">
        <v>20</v>
      </c>
      <c r="B25" s="13"/>
      <c r="C25" s="14"/>
      <c r="D25" s="87">
        <v>3</v>
      </c>
      <c r="E25" s="88">
        <v>484609</v>
      </c>
      <c r="F25" s="88">
        <v>78387</v>
      </c>
      <c r="G25" s="89">
        <f t="shared" si="0"/>
        <v>0.16175308341363862</v>
      </c>
      <c r="H25" s="15"/>
    </row>
    <row r="26" spans="1:8" ht="1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">
      <c r="A29" s="85" t="s">
        <v>24</v>
      </c>
      <c r="B29" s="13"/>
      <c r="C29" s="14"/>
      <c r="D29" s="87">
        <v>1</v>
      </c>
      <c r="E29" s="90">
        <v>46587</v>
      </c>
      <c r="F29" s="90">
        <v>17652</v>
      </c>
      <c r="G29" s="89">
        <f>F29/E29</f>
        <v>0.37890398609054027</v>
      </c>
      <c r="H29" s="15"/>
    </row>
    <row r="30" spans="1:8" ht="15">
      <c r="A30" s="85" t="s">
        <v>25</v>
      </c>
      <c r="B30" s="13"/>
      <c r="C30" s="14"/>
      <c r="D30" s="87">
        <v>1</v>
      </c>
      <c r="E30" s="90">
        <v>230979</v>
      </c>
      <c r="F30" s="88">
        <v>73951</v>
      </c>
      <c r="G30" s="89">
        <f>F30/E30</f>
        <v>0.32016330488918904</v>
      </c>
      <c r="H30" s="15"/>
    </row>
    <row r="31" spans="1:8" ht="15">
      <c r="A31" s="85" t="s">
        <v>26</v>
      </c>
      <c r="B31" s="13"/>
      <c r="C31" s="14"/>
      <c r="D31" s="87">
        <v>15</v>
      </c>
      <c r="E31" s="90">
        <v>2333247</v>
      </c>
      <c r="F31" s="90">
        <v>464694.5</v>
      </c>
      <c r="G31" s="89">
        <f>F31/E31</f>
        <v>0.19916215471401014</v>
      </c>
      <c r="H31" s="15"/>
    </row>
    <row r="32" spans="1:8" ht="15">
      <c r="A32" s="85" t="s">
        <v>137</v>
      </c>
      <c r="B32" s="13"/>
      <c r="C32" s="14"/>
      <c r="D32" s="87"/>
      <c r="E32" s="90"/>
      <c r="F32" s="90"/>
      <c r="G32" s="89"/>
      <c r="H32" s="15"/>
    </row>
    <row r="33" spans="1:8" ht="15">
      <c r="A33" s="85" t="s">
        <v>112</v>
      </c>
      <c r="B33" s="13"/>
      <c r="C33" s="14"/>
      <c r="D33" s="87">
        <v>1</v>
      </c>
      <c r="E33" s="90">
        <v>165979</v>
      </c>
      <c r="F33" s="90">
        <v>67059</v>
      </c>
      <c r="G33" s="89">
        <f>F33/E33</f>
        <v>0.4040209906072455</v>
      </c>
      <c r="H33" s="15"/>
    </row>
    <row r="34" spans="1:8" ht="15">
      <c r="A34" s="85" t="s">
        <v>27</v>
      </c>
      <c r="B34" s="13"/>
      <c r="C34" s="14"/>
      <c r="D34" s="87">
        <v>1</v>
      </c>
      <c r="E34" s="90">
        <v>116984</v>
      </c>
      <c r="F34" s="90">
        <v>32707.5</v>
      </c>
      <c r="G34" s="89">
        <f>F34/E34</f>
        <v>0.27958951651507896</v>
      </c>
      <c r="H34" s="15"/>
    </row>
    <row r="35" spans="1:8" ht="15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ht="15">
      <c r="A36" s="16" t="s">
        <v>29</v>
      </c>
      <c r="B36" s="13"/>
      <c r="C36" s="14"/>
      <c r="D36" s="91"/>
      <c r="E36" s="92"/>
      <c r="F36" s="90"/>
      <c r="G36" s="93"/>
      <c r="H36" s="15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">
      <c r="A39" s="19" t="s">
        <v>31</v>
      </c>
      <c r="B39" s="20"/>
      <c r="C39" s="21"/>
      <c r="D39" s="95">
        <f>SUM(D9:D38)</f>
        <v>42</v>
      </c>
      <c r="E39" s="96">
        <f>SUM(E9:E38)</f>
        <v>9528168</v>
      </c>
      <c r="F39" s="96">
        <f>SUM(F9:F38)</f>
        <v>1917312.5</v>
      </c>
      <c r="G39" s="97">
        <f>F39/E39</f>
        <v>0.20122572355987006</v>
      </c>
      <c r="H39" s="15"/>
    </row>
    <row r="40" spans="1:8" ht="15">
      <c r="A40" s="22"/>
      <c r="B40" s="22"/>
      <c r="C40" s="22"/>
      <c r="D40" s="98"/>
      <c r="E40" s="99"/>
      <c r="F40" s="100"/>
      <c r="G40" s="100"/>
      <c r="H40" s="2"/>
    </row>
    <row r="41" spans="1:8" ht="17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">
      <c r="A44" s="27" t="s">
        <v>36</v>
      </c>
      <c r="B44" s="28"/>
      <c r="C44" s="14"/>
      <c r="D44" s="87">
        <v>123</v>
      </c>
      <c r="E44" s="88">
        <v>10939795.1</v>
      </c>
      <c r="F44" s="88">
        <v>698603.48</v>
      </c>
      <c r="G44" s="89">
        <f aca="true" t="shared" si="1" ref="G44:G50">1-(+F44/E44)</f>
        <v>0.9361410818379953</v>
      </c>
      <c r="H44" s="15"/>
    </row>
    <row r="45" spans="1:8" ht="15">
      <c r="A45" s="27" t="s">
        <v>37</v>
      </c>
      <c r="B45" s="28"/>
      <c r="C45" s="14"/>
      <c r="D45" s="87">
        <v>2</v>
      </c>
      <c r="E45" s="88">
        <v>702642.12</v>
      </c>
      <c r="F45" s="88">
        <v>90822.87</v>
      </c>
      <c r="G45" s="89">
        <f t="shared" si="1"/>
        <v>0.8707409256934384</v>
      </c>
      <c r="H45" s="15"/>
    </row>
    <row r="46" spans="1:8" ht="15">
      <c r="A46" s="27" t="s">
        <v>38</v>
      </c>
      <c r="B46" s="28"/>
      <c r="C46" s="14"/>
      <c r="D46" s="87">
        <v>144</v>
      </c>
      <c r="E46" s="88">
        <v>7861789.75</v>
      </c>
      <c r="F46" s="88">
        <v>613004.62</v>
      </c>
      <c r="G46" s="89">
        <f t="shared" si="1"/>
        <v>0.9220273449821016</v>
      </c>
      <c r="H46" s="15"/>
    </row>
    <row r="47" spans="1:8" ht="15">
      <c r="A47" s="27" t="s">
        <v>39</v>
      </c>
      <c r="B47" s="28"/>
      <c r="C47" s="14"/>
      <c r="D47" s="87">
        <v>10</v>
      </c>
      <c r="E47" s="88">
        <v>1694426</v>
      </c>
      <c r="F47" s="88">
        <v>53883.1</v>
      </c>
      <c r="G47" s="89">
        <f t="shared" si="1"/>
        <v>0.9681997915518293</v>
      </c>
      <c r="H47" s="15"/>
    </row>
    <row r="48" spans="1:8" ht="15">
      <c r="A48" s="27" t="s">
        <v>40</v>
      </c>
      <c r="B48" s="28"/>
      <c r="C48" s="14"/>
      <c r="D48" s="87">
        <v>154</v>
      </c>
      <c r="E48" s="88">
        <v>10232787.02</v>
      </c>
      <c r="F48" s="88">
        <v>817958.88</v>
      </c>
      <c r="G48" s="89">
        <f t="shared" si="1"/>
        <v>0.9200648974320195</v>
      </c>
      <c r="H48" s="15"/>
    </row>
    <row r="49" spans="1:8" ht="15">
      <c r="A49" s="27" t="s">
        <v>41</v>
      </c>
      <c r="B49" s="28"/>
      <c r="C49" s="14"/>
      <c r="D49" s="87">
        <v>11</v>
      </c>
      <c r="E49" s="88">
        <v>1476835</v>
      </c>
      <c r="F49" s="88">
        <v>106102</v>
      </c>
      <c r="G49" s="89">
        <f t="shared" si="1"/>
        <v>0.9281558197090399</v>
      </c>
      <c r="H49" s="15"/>
    </row>
    <row r="50" spans="1:8" ht="15">
      <c r="A50" s="27" t="s">
        <v>42</v>
      </c>
      <c r="B50" s="28"/>
      <c r="C50" s="14"/>
      <c r="D50" s="87">
        <v>16</v>
      </c>
      <c r="E50" s="88">
        <v>1472961.12</v>
      </c>
      <c r="F50" s="88">
        <v>33776.12</v>
      </c>
      <c r="G50" s="89">
        <f t="shared" si="1"/>
        <v>0.9770692385960602</v>
      </c>
      <c r="H50" s="15"/>
    </row>
    <row r="51" spans="1:8" ht="1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">
      <c r="A52" s="27" t="s">
        <v>44</v>
      </c>
      <c r="B52" s="28"/>
      <c r="C52" s="14"/>
      <c r="D52" s="87">
        <v>1</v>
      </c>
      <c r="E52" s="88">
        <v>62025</v>
      </c>
      <c r="F52" s="88">
        <v>21000</v>
      </c>
      <c r="G52" s="89">
        <f>1-(+F52/E52)</f>
        <v>0.6614268440145104</v>
      </c>
      <c r="H52" s="15"/>
    </row>
    <row r="53" spans="1:8" ht="15">
      <c r="A53" s="29" t="s">
        <v>65</v>
      </c>
      <c r="B53" s="30"/>
      <c r="C53" s="14"/>
      <c r="D53" s="87">
        <v>991</v>
      </c>
      <c r="E53" s="88">
        <v>70851153.77</v>
      </c>
      <c r="F53" s="88">
        <v>8142741.69</v>
      </c>
      <c r="G53" s="89">
        <f>1-(+F53/E53)</f>
        <v>0.8850725604775145</v>
      </c>
      <c r="H53" s="15"/>
    </row>
    <row r="54" spans="1:8" ht="1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ht="15">
      <c r="A55" s="31" t="s">
        <v>45</v>
      </c>
      <c r="B55" s="30"/>
      <c r="C55" s="14"/>
      <c r="D55" s="91"/>
      <c r="E55" s="94"/>
      <c r="F55" s="88"/>
      <c r="G55" s="93"/>
      <c r="H55" s="15"/>
    </row>
    <row r="56" spans="1:8" ht="15">
      <c r="A56" s="16" t="s">
        <v>46</v>
      </c>
      <c r="B56" s="28"/>
      <c r="C56" s="14"/>
      <c r="D56" s="91"/>
      <c r="E56" s="94"/>
      <c r="F56" s="88"/>
      <c r="G56" s="93"/>
      <c r="H56" s="15"/>
    </row>
    <row r="57" spans="1:8" ht="15">
      <c r="A57" s="16" t="s">
        <v>47</v>
      </c>
      <c r="B57" s="28"/>
      <c r="C57" s="14"/>
      <c r="D57" s="91"/>
      <c r="E57" s="92"/>
      <c r="F57" s="90"/>
      <c r="G57" s="93"/>
      <c r="H57" s="15"/>
    </row>
    <row r="58" spans="1:8" ht="15">
      <c r="A58" s="16" t="s">
        <v>30</v>
      </c>
      <c r="B58" s="28"/>
      <c r="C58" s="14"/>
      <c r="D58" s="91"/>
      <c r="E58" s="92"/>
      <c r="F58" s="90"/>
      <c r="G58" s="93"/>
      <c r="H58" s="15"/>
    </row>
    <row r="59" spans="1:8" ht="15">
      <c r="A59" s="32"/>
      <c r="B59" s="18"/>
      <c r="C59" s="14"/>
      <c r="D59" s="91"/>
      <c r="E59" s="94"/>
      <c r="F59" s="94"/>
      <c r="G59" s="93"/>
      <c r="H59" s="15"/>
    </row>
    <row r="60" spans="1:8" ht="15">
      <c r="A60" s="20" t="s">
        <v>48</v>
      </c>
      <c r="B60" s="20"/>
      <c r="C60" s="21"/>
      <c r="D60" s="95">
        <f>SUM(D44:D56)</f>
        <v>1452</v>
      </c>
      <c r="E60" s="96">
        <f>SUM(E44:E59)</f>
        <v>105294414.88</v>
      </c>
      <c r="F60" s="96">
        <f>SUM(F44:F59)</f>
        <v>10577892.760000002</v>
      </c>
      <c r="G60" s="97">
        <f>1-(+F60/E60)</f>
        <v>0.8995398495536993</v>
      </c>
      <c r="H60" s="15"/>
    </row>
    <row r="61" spans="1:8" ht="15">
      <c r="A61" s="33"/>
      <c r="B61" s="33"/>
      <c r="C61" s="33"/>
      <c r="D61" s="106"/>
      <c r="E61" s="107"/>
      <c r="F61" s="34"/>
      <c r="G61" s="34"/>
      <c r="H61" s="2"/>
    </row>
    <row r="62" spans="1:8" ht="17.25">
      <c r="A62" s="35" t="s">
        <v>49</v>
      </c>
      <c r="B62" s="36"/>
      <c r="C62" s="36"/>
      <c r="D62" s="108"/>
      <c r="E62" s="108"/>
      <c r="F62" s="109">
        <f>F60+F39</f>
        <v>12495205.260000002</v>
      </c>
      <c r="G62" s="108"/>
      <c r="H62" s="2"/>
    </row>
    <row r="63" spans="1:8" ht="17.25">
      <c r="A63" s="38"/>
      <c r="B63" s="39"/>
      <c r="C63" s="39"/>
      <c r="D63" s="39"/>
      <c r="E63" s="39"/>
      <c r="F63" s="37"/>
      <c r="G63" s="39"/>
      <c r="H63" s="2"/>
    </row>
    <row r="64" spans="1:8" ht="1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90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">
      <c r="A10" s="83" t="s">
        <v>11</v>
      </c>
      <c r="B10" s="13"/>
      <c r="C10" s="14"/>
      <c r="D10" s="87">
        <v>2</v>
      </c>
      <c r="E10" s="88">
        <v>1161200</v>
      </c>
      <c r="F10" s="88">
        <v>263188.5</v>
      </c>
      <c r="G10" s="120">
        <f>F10/E10</f>
        <v>0.2266521701687909</v>
      </c>
      <c r="H10" s="15"/>
    </row>
    <row r="11" spans="1:8" ht="15">
      <c r="A11" s="83" t="s">
        <v>140</v>
      </c>
      <c r="B11" s="13"/>
      <c r="C11" s="14"/>
      <c r="D11" s="87"/>
      <c r="E11" s="88"/>
      <c r="F11" s="88"/>
      <c r="G11" s="120"/>
      <c r="H11" s="15"/>
    </row>
    <row r="12" spans="1:8" ht="15">
      <c r="A12" s="83" t="s">
        <v>25</v>
      </c>
      <c r="B12" s="13"/>
      <c r="C12" s="14"/>
      <c r="D12" s="87">
        <v>1</v>
      </c>
      <c r="E12" s="88">
        <v>60586</v>
      </c>
      <c r="F12" s="88">
        <v>32169</v>
      </c>
      <c r="G12" s="120">
        <f>F12/E12</f>
        <v>0.5309642491664741</v>
      </c>
      <c r="H12" s="15"/>
    </row>
    <row r="13" spans="1:8" ht="15">
      <c r="A13" s="83" t="s">
        <v>81</v>
      </c>
      <c r="B13" s="13"/>
      <c r="C13" s="14"/>
      <c r="D13" s="87"/>
      <c r="E13" s="88"/>
      <c r="F13" s="88"/>
      <c r="G13" s="120"/>
      <c r="H13" s="15"/>
    </row>
    <row r="14" spans="1:8" ht="15">
      <c r="A14" s="83" t="s">
        <v>121</v>
      </c>
      <c r="B14" s="13"/>
      <c r="C14" s="14"/>
      <c r="D14" s="87"/>
      <c r="E14" s="88"/>
      <c r="F14" s="88"/>
      <c r="G14" s="120"/>
      <c r="H14" s="15"/>
    </row>
    <row r="15" spans="1:8" ht="15">
      <c r="A15" s="83" t="s">
        <v>123</v>
      </c>
      <c r="B15" s="13"/>
      <c r="C15" s="14"/>
      <c r="D15" s="87">
        <v>24</v>
      </c>
      <c r="E15" s="88">
        <v>3107523</v>
      </c>
      <c r="F15" s="88">
        <v>581831.5</v>
      </c>
      <c r="G15" s="120">
        <f>F15/E15</f>
        <v>0.18723320792798637</v>
      </c>
      <c r="H15" s="15"/>
    </row>
    <row r="16" spans="1:8" ht="15">
      <c r="A16" s="83" t="s">
        <v>127</v>
      </c>
      <c r="B16" s="13"/>
      <c r="C16" s="14"/>
      <c r="D16" s="87"/>
      <c r="E16" s="88"/>
      <c r="F16" s="88"/>
      <c r="G16" s="120"/>
      <c r="H16" s="15"/>
    </row>
    <row r="17" spans="1:8" ht="15">
      <c r="A17" s="83" t="s">
        <v>87</v>
      </c>
      <c r="B17" s="13"/>
      <c r="C17" s="14"/>
      <c r="D17" s="87">
        <v>1</v>
      </c>
      <c r="E17" s="88">
        <v>699228</v>
      </c>
      <c r="F17" s="88">
        <v>57613</v>
      </c>
      <c r="G17" s="120">
        <f>F17/E17</f>
        <v>0.08239515580039701</v>
      </c>
      <c r="H17" s="15"/>
    </row>
    <row r="18" spans="1:8" ht="15">
      <c r="A18" s="85" t="s">
        <v>130</v>
      </c>
      <c r="B18" s="13"/>
      <c r="C18" s="14"/>
      <c r="D18" s="87"/>
      <c r="E18" s="88"/>
      <c r="F18" s="88"/>
      <c r="G18" s="120"/>
      <c r="H18" s="15"/>
    </row>
    <row r="19" spans="1:8" ht="15">
      <c r="A19" s="83" t="s">
        <v>15</v>
      </c>
      <c r="B19" s="13"/>
      <c r="C19" s="14"/>
      <c r="D19" s="87">
        <v>4</v>
      </c>
      <c r="E19" s="88">
        <v>1456425</v>
      </c>
      <c r="F19" s="88">
        <v>-14461.5</v>
      </c>
      <c r="G19" s="120">
        <f>F19/E19</f>
        <v>-0.009929450538132756</v>
      </c>
      <c r="H19" s="15"/>
    </row>
    <row r="20" spans="1:8" ht="15">
      <c r="A20" s="83" t="s">
        <v>63</v>
      </c>
      <c r="B20" s="13"/>
      <c r="C20" s="14"/>
      <c r="D20" s="87"/>
      <c r="E20" s="88"/>
      <c r="F20" s="88"/>
      <c r="G20" s="120"/>
      <c r="H20" s="15"/>
    </row>
    <row r="21" spans="1:8" ht="15">
      <c r="A21" s="83" t="s">
        <v>112</v>
      </c>
      <c r="B21" s="13"/>
      <c r="C21" s="14"/>
      <c r="D21" s="87">
        <v>1</v>
      </c>
      <c r="E21" s="88">
        <v>120286</v>
      </c>
      <c r="F21" s="88">
        <v>36530</v>
      </c>
      <c r="G21" s="120">
        <f>F21/E21</f>
        <v>0.30369286533761203</v>
      </c>
      <c r="H21" s="15"/>
    </row>
    <row r="22" spans="1:8" ht="15">
      <c r="A22" s="83" t="s">
        <v>144</v>
      </c>
      <c r="B22" s="13"/>
      <c r="C22" s="14"/>
      <c r="D22" s="87"/>
      <c r="E22" s="88"/>
      <c r="F22" s="88"/>
      <c r="G22" s="120"/>
      <c r="H22" s="15"/>
    </row>
    <row r="23" spans="1:8" ht="15">
      <c r="A23" s="83" t="s">
        <v>132</v>
      </c>
      <c r="B23" s="13"/>
      <c r="C23" s="14"/>
      <c r="D23" s="87"/>
      <c r="E23" s="88"/>
      <c r="F23" s="88"/>
      <c r="G23" s="120"/>
      <c r="H23" s="15"/>
    </row>
    <row r="24" spans="1:8" ht="15">
      <c r="A24" s="83" t="s">
        <v>18</v>
      </c>
      <c r="B24" s="13"/>
      <c r="C24" s="14"/>
      <c r="D24" s="87">
        <v>1</v>
      </c>
      <c r="E24" s="88">
        <v>1875</v>
      </c>
      <c r="F24" s="88">
        <v>943</v>
      </c>
      <c r="G24" s="120">
        <f>F24/E24</f>
        <v>0.5029333333333333</v>
      </c>
      <c r="H24" s="15"/>
    </row>
    <row r="25" spans="1:8" ht="15">
      <c r="A25" s="84" t="s">
        <v>20</v>
      </c>
      <c r="B25" s="13"/>
      <c r="C25" s="14"/>
      <c r="D25" s="87">
        <v>5</v>
      </c>
      <c r="E25" s="88">
        <v>757744</v>
      </c>
      <c r="F25" s="88">
        <v>208878</v>
      </c>
      <c r="G25" s="120">
        <f>F25/E25</f>
        <v>0.2756577419286725</v>
      </c>
      <c r="H25" s="15"/>
    </row>
    <row r="26" spans="1:8" ht="15">
      <c r="A26" s="84" t="s">
        <v>21</v>
      </c>
      <c r="B26" s="13"/>
      <c r="C26" s="14"/>
      <c r="D26" s="87">
        <v>10</v>
      </c>
      <c r="E26" s="88">
        <v>131858</v>
      </c>
      <c r="F26" s="88">
        <v>131858</v>
      </c>
      <c r="G26" s="120">
        <f>F26/E26</f>
        <v>1</v>
      </c>
      <c r="H26" s="15"/>
    </row>
    <row r="27" spans="1:8" ht="1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">
      <c r="A28" s="85" t="s">
        <v>23</v>
      </c>
      <c r="B28" s="13"/>
      <c r="C28" s="14"/>
      <c r="D28" s="87"/>
      <c r="E28" s="88">
        <v>29927</v>
      </c>
      <c r="F28" s="88">
        <v>9777</v>
      </c>
      <c r="G28" s="120">
        <f aca="true" t="shared" si="0" ref="G28:G34">F28/E28</f>
        <v>0.3266949577304775</v>
      </c>
      <c r="H28" s="15"/>
    </row>
    <row r="29" spans="1:8" ht="15">
      <c r="A29" s="85" t="s">
        <v>24</v>
      </c>
      <c r="B29" s="13"/>
      <c r="C29" s="14"/>
      <c r="D29" s="87">
        <v>1</v>
      </c>
      <c r="E29" s="88">
        <v>141908</v>
      </c>
      <c r="F29" s="88">
        <v>62073.34</v>
      </c>
      <c r="G29" s="120">
        <f t="shared" si="0"/>
        <v>0.4374195957944584</v>
      </c>
      <c r="H29" s="15"/>
    </row>
    <row r="30" spans="1:8" ht="15">
      <c r="A30" s="85" t="s">
        <v>73</v>
      </c>
      <c r="B30" s="13"/>
      <c r="C30" s="14"/>
      <c r="D30" s="87">
        <v>1</v>
      </c>
      <c r="E30" s="88">
        <v>130545</v>
      </c>
      <c r="F30" s="88">
        <v>40519</v>
      </c>
      <c r="G30" s="120">
        <f t="shared" si="0"/>
        <v>0.3103833926998353</v>
      </c>
      <c r="H30" s="15"/>
    </row>
    <row r="31" spans="1:8" ht="15">
      <c r="A31" s="85" t="s">
        <v>89</v>
      </c>
      <c r="B31" s="13"/>
      <c r="C31" s="14"/>
      <c r="D31" s="87">
        <v>1</v>
      </c>
      <c r="E31" s="88">
        <v>157519</v>
      </c>
      <c r="F31" s="88">
        <v>57542</v>
      </c>
      <c r="G31" s="120">
        <f t="shared" si="0"/>
        <v>0.3653019635726484</v>
      </c>
      <c r="H31" s="15"/>
    </row>
    <row r="32" spans="1:8" ht="15">
      <c r="A32" s="85" t="s">
        <v>125</v>
      </c>
      <c r="B32" s="13"/>
      <c r="C32" s="14"/>
      <c r="D32" s="87"/>
      <c r="E32" s="88"/>
      <c r="F32" s="88"/>
      <c r="G32" s="120"/>
      <c r="H32" s="15"/>
    </row>
    <row r="33" spans="1:8" ht="15">
      <c r="A33" s="85" t="s">
        <v>27</v>
      </c>
      <c r="B33" s="13"/>
      <c r="C33" s="14"/>
      <c r="D33" s="87">
        <v>1</v>
      </c>
      <c r="E33" s="88">
        <v>347903</v>
      </c>
      <c r="F33" s="88">
        <v>98052.5</v>
      </c>
      <c r="G33" s="120">
        <f t="shared" si="0"/>
        <v>0.28183861593605114</v>
      </c>
      <c r="H33" s="15"/>
    </row>
    <row r="34" spans="1:8" ht="15">
      <c r="A34" s="85" t="s">
        <v>85</v>
      </c>
      <c r="B34" s="13"/>
      <c r="C34" s="14"/>
      <c r="D34" s="87">
        <v>5</v>
      </c>
      <c r="E34" s="88">
        <v>2596031</v>
      </c>
      <c r="F34" s="88">
        <v>258169.5</v>
      </c>
      <c r="G34" s="120">
        <f t="shared" si="0"/>
        <v>0.09944777238792603</v>
      </c>
      <c r="H34" s="15"/>
    </row>
    <row r="35" spans="1:8" ht="15">
      <c r="A35" s="16" t="s">
        <v>28</v>
      </c>
      <c r="B35" s="13"/>
      <c r="C35" s="14"/>
      <c r="D35" s="91"/>
      <c r="E35" s="110">
        <v>17875</v>
      </c>
      <c r="F35" s="88">
        <v>3575</v>
      </c>
      <c r="G35" s="121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">
      <c r="A39" s="19" t="s">
        <v>31</v>
      </c>
      <c r="B39" s="20"/>
      <c r="C39" s="21"/>
      <c r="D39" s="95">
        <f>SUM(D9:D38)</f>
        <v>58</v>
      </c>
      <c r="E39" s="96">
        <f>SUM(E9:E38)</f>
        <v>10918433</v>
      </c>
      <c r="F39" s="96">
        <f>SUM(F9:F38)</f>
        <v>1828257.84</v>
      </c>
      <c r="G39" s="122">
        <f>F39/E39</f>
        <v>0.16744690744541824</v>
      </c>
      <c r="H39" s="15"/>
    </row>
    <row r="40" spans="1:8" ht="15">
      <c r="A40" s="22"/>
      <c r="B40" s="22"/>
      <c r="C40" s="22"/>
      <c r="D40" s="98"/>
      <c r="E40" s="99"/>
      <c r="F40" s="100"/>
      <c r="G40" s="100"/>
      <c r="H40" s="2"/>
    </row>
    <row r="41" spans="1:8" ht="17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">
      <c r="A44" s="27" t="s">
        <v>36</v>
      </c>
      <c r="B44" s="28"/>
      <c r="C44" s="14"/>
      <c r="D44" s="87">
        <v>62</v>
      </c>
      <c r="E44" s="127">
        <v>7261090.4</v>
      </c>
      <c r="F44" s="88">
        <v>374395.97</v>
      </c>
      <c r="G44" s="120">
        <f>1-(+F44/E44)</f>
        <v>0.9484380513979003</v>
      </c>
      <c r="H44" s="15"/>
    </row>
    <row r="45" spans="1:8" ht="15">
      <c r="A45" s="27" t="s">
        <v>37</v>
      </c>
      <c r="B45" s="28"/>
      <c r="C45" s="14"/>
      <c r="D45" s="87"/>
      <c r="E45" s="127"/>
      <c r="F45" s="88"/>
      <c r="G45" s="120"/>
      <c r="H45" s="15"/>
    </row>
    <row r="46" spans="1:8" ht="15">
      <c r="A46" s="27" t="s">
        <v>38</v>
      </c>
      <c r="B46" s="28"/>
      <c r="C46" s="14"/>
      <c r="D46" s="87">
        <v>126</v>
      </c>
      <c r="E46" s="127">
        <v>6829060.25</v>
      </c>
      <c r="F46" s="88">
        <v>476468.13</v>
      </c>
      <c r="G46" s="120">
        <f>1-(+F46/E46)</f>
        <v>0.9302293269414339</v>
      </c>
      <c r="H46" s="15"/>
    </row>
    <row r="47" spans="1:8" ht="15">
      <c r="A47" s="27" t="s">
        <v>39</v>
      </c>
      <c r="B47" s="28"/>
      <c r="C47" s="14"/>
      <c r="D47" s="87">
        <v>6</v>
      </c>
      <c r="E47" s="127">
        <v>955304.25</v>
      </c>
      <c r="F47" s="88">
        <v>59939.75</v>
      </c>
      <c r="G47" s="120">
        <f>1-(+F47/E47)</f>
        <v>0.9372558533053736</v>
      </c>
      <c r="H47" s="15"/>
    </row>
    <row r="48" spans="1:8" ht="15">
      <c r="A48" s="27" t="s">
        <v>40</v>
      </c>
      <c r="B48" s="28"/>
      <c r="C48" s="14"/>
      <c r="D48" s="87">
        <v>87</v>
      </c>
      <c r="E48" s="127">
        <v>10880568.41</v>
      </c>
      <c r="F48" s="88">
        <v>786850.42</v>
      </c>
      <c r="G48" s="120">
        <f aca="true" t="shared" si="1" ref="G48:G54">1-(+F48/E48)</f>
        <v>0.9276829674379117</v>
      </c>
      <c r="H48" s="15"/>
    </row>
    <row r="49" spans="1:8" ht="15">
      <c r="A49" s="27" t="s">
        <v>41</v>
      </c>
      <c r="B49" s="28"/>
      <c r="C49" s="14"/>
      <c r="D49" s="87">
        <v>8</v>
      </c>
      <c r="E49" s="127">
        <v>713024</v>
      </c>
      <c r="F49" s="88">
        <v>71470</v>
      </c>
      <c r="G49" s="120">
        <f t="shared" si="1"/>
        <v>0.8997649447984921</v>
      </c>
      <c r="H49" s="15"/>
    </row>
    <row r="50" spans="1:8" ht="15">
      <c r="A50" s="27" t="s">
        <v>42</v>
      </c>
      <c r="B50" s="28"/>
      <c r="C50" s="14"/>
      <c r="D50" s="87">
        <v>27</v>
      </c>
      <c r="E50" s="127">
        <v>1212552</v>
      </c>
      <c r="F50" s="88">
        <v>124512.7</v>
      </c>
      <c r="G50" s="120">
        <f t="shared" si="1"/>
        <v>0.8973135172759601</v>
      </c>
      <c r="H50" s="15"/>
    </row>
    <row r="51" spans="1:8" ht="15">
      <c r="A51" s="27" t="s">
        <v>43</v>
      </c>
      <c r="B51" s="28"/>
      <c r="C51" s="14"/>
      <c r="D51" s="87"/>
      <c r="E51" s="127"/>
      <c r="F51" s="88"/>
      <c r="G51" s="120"/>
      <c r="H51" s="15"/>
    </row>
    <row r="52" spans="1:8" ht="15">
      <c r="A52" s="54" t="s">
        <v>44</v>
      </c>
      <c r="B52" s="28"/>
      <c r="C52" s="14"/>
      <c r="D52" s="87">
        <v>7</v>
      </c>
      <c r="E52" s="127">
        <v>147100</v>
      </c>
      <c r="F52" s="88">
        <v>22200</v>
      </c>
      <c r="G52" s="120">
        <f t="shared" si="1"/>
        <v>0.849082256968049</v>
      </c>
      <c r="H52" s="15"/>
    </row>
    <row r="53" spans="1:8" ht="15">
      <c r="A53" s="55" t="s">
        <v>64</v>
      </c>
      <c r="B53" s="28"/>
      <c r="C53" s="14"/>
      <c r="D53" s="87"/>
      <c r="E53" s="127"/>
      <c r="F53" s="88"/>
      <c r="G53" s="120"/>
      <c r="H53" s="15"/>
    </row>
    <row r="54" spans="1:8" ht="15">
      <c r="A54" s="27" t="s">
        <v>113</v>
      </c>
      <c r="B54" s="28"/>
      <c r="C54" s="14"/>
      <c r="D54" s="87">
        <v>1057</v>
      </c>
      <c r="E54" s="127">
        <v>71241569.91</v>
      </c>
      <c r="F54" s="88">
        <v>8506262.23</v>
      </c>
      <c r="G54" s="120">
        <f t="shared" si="1"/>
        <v>0.8805997363513182</v>
      </c>
      <c r="H54" s="15"/>
    </row>
    <row r="55" spans="1:8" ht="1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">
      <c r="A56" s="56"/>
      <c r="B56" s="30"/>
      <c r="C56" s="14"/>
      <c r="D56" s="87"/>
      <c r="E56" s="88"/>
      <c r="F56" s="88"/>
      <c r="G56" s="120"/>
      <c r="H56" s="15"/>
    </row>
    <row r="57" spans="1:8" ht="15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ht="15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ht="15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">
      <c r="A61" s="32"/>
      <c r="B61" s="18"/>
      <c r="C61" s="14"/>
      <c r="D61" s="91"/>
      <c r="E61" s="94"/>
      <c r="F61" s="94"/>
      <c r="G61" s="121"/>
      <c r="H61" s="2"/>
    </row>
    <row r="62" spans="1:8" ht="15">
      <c r="A62" s="20" t="s">
        <v>48</v>
      </c>
      <c r="B62" s="20"/>
      <c r="C62" s="21"/>
      <c r="D62" s="95">
        <f>SUM(D44:D58)</f>
        <v>1380</v>
      </c>
      <c r="E62" s="96">
        <f>SUM(E44:E61)</f>
        <v>99240269.22</v>
      </c>
      <c r="F62" s="96">
        <f>SUM(F44:F61)</f>
        <v>10422099.200000001</v>
      </c>
      <c r="G62" s="126">
        <f>1-(+F62/E62)</f>
        <v>0.894981147452393</v>
      </c>
      <c r="H62" s="2"/>
    </row>
    <row r="63" spans="1:8" ht="15">
      <c r="A63" s="33"/>
      <c r="B63" s="33"/>
      <c r="C63" s="33"/>
      <c r="D63" s="106"/>
      <c r="E63" s="107"/>
      <c r="F63" s="34"/>
      <c r="G63" s="34"/>
      <c r="H63" s="2"/>
    </row>
    <row r="64" spans="1:8" ht="17.25">
      <c r="A64" s="35" t="s">
        <v>49</v>
      </c>
      <c r="B64" s="36"/>
      <c r="C64" s="36"/>
      <c r="D64" s="108"/>
      <c r="E64" s="108"/>
      <c r="F64" s="109">
        <f>F62+F39</f>
        <v>12250357.040000001</v>
      </c>
      <c r="G64" s="108"/>
      <c r="H64" s="2"/>
    </row>
    <row r="65" spans="1:8" ht="17.25">
      <c r="A65" s="35"/>
      <c r="B65" s="36"/>
      <c r="C65" s="36"/>
      <c r="D65" s="36"/>
      <c r="E65" s="36"/>
      <c r="F65" s="37"/>
      <c r="G65" s="36"/>
      <c r="H65" s="2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83" t="s">
        <v>10</v>
      </c>
      <c r="B9" s="13"/>
      <c r="C9" s="14"/>
      <c r="D9" s="87"/>
      <c r="E9" s="115"/>
      <c r="F9" s="88"/>
      <c r="G9" s="120"/>
      <c r="H9" s="15"/>
    </row>
    <row r="10" spans="1:8" ht="15">
      <c r="A10" s="83" t="s">
        <v>11</v>
      </c>
      <c r="B10" s="13"/>
      <c r="C10" s="14"/>
      <c r="D10" s="87">
        <v>3</v>
      </c>
      <c r="E10" s="115">
        <v>264779</v>
      </c>
      <c r="F10" s="88">
        <v>95522</v>
      </c>
      <c r="G10" s="120">
        <f>F10/E10</f>
        <v>0.36076123861786624</v>
      </c>
      <c r="H10" s="15"/>
    </row>
    <row r="11" spans="1:8" ht="15">
      <c r="A11" s="83" t="s">
        <v>80</v>
      </c>
      <c r="B11" s="13"/>
      <c r="C11" s="14"/>
      <c r="D11" s="87"/>
      <c r="E11" s="115"/>
      <c r="F11" s="88"/>
      <c r="G11" s="120"/>
      <c r="H11" s="15"/>
    </row>
    <row r="12" spans="1:8" ht="15">
      <c r="A12" s="83" t="s">
        <v>25</v>
      </c>
      <c r="B12" s="13"/>
      <c r="C12" s="14"/>
      <c r="D12" s="87"/>
      <c r="E12" s="115"/>
      <c r="F12" s="88"/>
      <c r="G12" s="120"/>
      <c r="H12" s="15"/>
    </row>
    <row r="13" spans="1:8" ht="15">
      <c r="A13" s="83" t="s">
        <v>81</v>
      </c>
      <c r="B13" s="13"/>
      <c r="C13" s="14"/>
      <c r="D13" s="87">
        <v>10</v>
      </c>
      <c r="E13" s="115">
        <v>1016349</v>
      </c>
      <c r="F13" s="88">
        <v>335647</v>
      </c>
      <c r="G13" s="120">
        <f aca="true" t="shared" si="0" ref="G13:G18">F13/E13</f>
        <v>0.3302477790601457</v>
      </c>
      <c r="H13" s="15"/>
    </row>
    <row r="14" spans="1:8" ht="15">
      <c r="A14" s="83" t="s">
        <v>141</v>
      </c>
      <c r="B14" s="13"/>
      <c r="C14" s="14"/>
      <c r="D14" s="87"/>
      <c r="E14" s="115"/>
      <c r="F14" s="88"/>
      <c r="G14" s="120"/>
      <c r="H14" s="15"/>
    </row>
    <row r="15" spans="1:8" ht="15">
      <c r="A15" s="83" t="s">
        <v>129</v>
      </c>
      <c r="B15" s="13"/>
      <c r="C15" s="14"/>
      <c r="D15" s="87">
        <v>1</v>
      </c>
      <c r="E15" s="115">
        <v>167166</v>
      </c>
      <c r="F15" s="88">
        <v>53092</v>
      </c>
      <c r="G15" s="120">
        <f t="shared" si="0"/>
        <v>0.3176004689948913</v>
      </c>
      <c r="H15" s="15"/>
    </row>
    <row r="16" spans="1:8" ht="15">
      <c r="A16" s="83" t="s">
        <v>139</v>
      </c>
      <c r="B16" s="13"/>
      <c r="C16" s="14"/>
      <c r="D16" s="87"/>
      <c r="E16" s="115"/>
      <c r="F16" s="88"/>
      <c r="G16" s="120"/>
      <c r="H16" s="15"/>
    </row>
    <row r="17" spans="1:8" ht="15">
      <c r="A17" s="83" t="s">
        <v>59</v>
      </c>
      <c r="B17" s="13"/>
      <c r="C17" s="14"/>
      <c r="D17" s="87"/>
      <c r="E17" s="115"/>
      <c r="F17" s="88"/>
      <c r="G17" s="120"/>
      <c r="H17" s="15"/>
    </row>
    <row r="18" spans="1:8" ht="15">
      <c r="A18" s="83" t="s">
        <v>14</v>
      </c>
      <c r="B18" s="13"/>
      <c r="C18" s="14"/>
      <c r="D18" s="87">
        <v>1</v>
      </c>
      <c r="E18" s="115">
        <v>346528</v>
      </c>
      <c r="F18" s="88">
        <v>129311</v>
      </c>
      <c r="G18" s="120">
        <f t="shared" si="0"/>
        <v>0.37316176470588236</v>
      </c>
      <c r="H18" s="15"/>
    </row>
    <row r="19" spans="1:8" ht="15">
      <c r="A19" s="83" t="s">
        <v>15</v>
      </c>
      <c r="B19" s="13"/>
      <c r="C19" s="14"/>
      <c r="D19" s="87"/>
      <c r="E19" s="115"/>
      <c r="F19" s="88"/>
      <c r="G19" s="120"/>
      <c r="H19" s="15"/>
    </row>
    <row r="20" spans="1:8" ht="15">
      <c r="A20" s="85" t="s">
        <v>143</v>
      </c>
      <c r="B20" s="13"/>
      <c r="C20" s="14"/>
      <c r="D20" s="87"/>
      <c r="E20" s="115"/>
      <c r="F20" s="88"/>
      <c r="G20" s="120"/>
      <c r="H20" s="15"/>
    </row>
    <row r="21" spans="1:8" ht="15">
      <c r="A21" s="83" t="s">
        <v>82</v>
      </c>
      <c r="B21" s="13"/>
      <c r="C21" s="14"/>
      <c r="D21" s="87"/>
      <c r="E21" s="115"/>
      <c r="F21" s="88"/>
      <c r="G21" s="120"/>
      <c r="H21" s="15"/>
    </row>
    <row r="22" spans="1:8" ht="15">
      <c r="A22" s="83" t="s">
        <v>112</v>
      </c>
      <c r="B22" s="13"/>
      <c r="C22" s="14"/>
      <c r="D22" s="87">
        <v>1</v>
      </c>
      <c r="E22" s="115">
        <v>116166</v>
      </c>
      <c r="F22" s="88">
        <v>36146</v>
      </c>
      <c r="G22" s="120">
        <f>F22/E22</f>
        <v>0.31115817020470704</v>
      </c>
      <c r="H22" s="15"/>
    </row>
    <row r="23" spans="1:8" ht="15">
      <c r="A23" s="83" t="s">
        <v>78</v>
      </c>
      <c r="B23" s="13"/>
      <c r="C23" s="14"/>
      <c r="D23" s="87">
        <v>1</v>
      </c>
      <c r="E23" s="115">
        <v>46098</v>
      </c>
      <c r="F23" s="88">
        <v>15015</v>
      </c>
      <c r="G23" s="120">
        <f>F23/E23</f>
        <v>0.3257191201353638</v>
      </c>
      <c r="H23" s="15"/>
    </row>
    <row r="24" spans="1:8" ht="15">
      <c r="A24" s="83" t="s">
        <v>83</v>
      </c>
      <c r="B24" s="13"/>
      <c r="C24" s="14"/>
      <c r="D24" s="87"/>
      <c r="E24" s="115"/>
      <c r="F24" s="88"/>
      <c r="G24" s="120"/>
      <c r="H24" s="15"/>
    </row>
    <row r="25" spans="1:8" ht="15">
      <c r="A25" s="84" t="s">
        <v>20</v>
      </c>
      <c r="B25" s="13"/>
      <c r="C25" s="14"/>
      <c r="D25" s="87">
        <v>1</v>
      </c>
      <c r="E25" s="115">
        <v>42032</v>
      </c>
      <c r="F25" s="88">
        <v>10096.5</v>
      </c>
      <c r="G25" s="120">
        <f>F25/E25</f>
        <v>0.24020984012181196</v>
      </c>
      <c r="H25" s="15"/>
    </row>
    <row r="26" spans="1:8" ht="15">
      <c r="A26" s="84" t="s">
        <v>21</v>
      </c>
      <c r="B26" s="13"/>
      <c r="C26" s="14"/>
      <c r="D26" s="87"/>
      <c r="E26" s="115"/>
      <c r="F26" s="88"/>
      <c r="G26" s="120"/>
      <c r="H26" s="15"/>
    </row>
    <row r="27" spans="1:8" ht="1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">
      <c r="A28" s="85" t="s">
        <v>23</v>
      </c>
      <c r="B28" s="13"/>
      <c r="C28" s="14"/>
      <c r="D28" s="87"/>
      <c r="E28" s="88"/>
      <c r="F28" s="88"/>
      <c r="G28" s="120"/>
      <c r="H28" s="15"/>
    </row>
    <row r="29" spans="1:8" ht="1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">
      <c r="A30" s="85" t="s">
        <v>120</v>
      </c>
      <c r="B30" s="13"/>
      <c r="C30" s="14"/>
      <c r="D30" s="87">
        <v>1</v>
      </c>
      <c r="E30" s="88">
        <v>150680</v>
      </c>
      <c r="F30" s="88">
        <v>44242.5</v>
      </c>
      <c r="G30" s="120">
        <f>F30/E30</f>
        <v>0.2936189275285373</v>
      </c>
      <c r="H30" s="15"/>
    </row>
    <row r="31" spans="1:8" ht="15">
      <c r="A31" s="85" t="s">
        <v>84</v>
      </c>
      <c r="B31" s="13"/>
      <c r="C31" s="14"/>
      <c r="D31" s="87"/>
      <c r="E31" s="88"/>
      <c r="F31" s="88"/>
      <c r="G31" s="120"/>
      <c r="H31" s="15"/>
    </row>
    <row r="32" spans="1:8" ht="1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">
      <c r="A33" s="85" t="s">
        <v>27</v>
      </c>
      <c r="B33" s="13"/>
      <c r="C33" s="14"/>
      <c r="D33" s="87"/>
      <c r="E33" s="88"/>
      <c r="F33" s="88"/>
      <c r="G33" s="120"/>
      <c r="H33" s="15"/>
    </row>
    <row r="34" spans="1:8" ht="15">
      <c r="A34" s="85" t="s">
        <v>85</v>
      </c>
      <c r="B34" s="13"/>
      <c r="C34" s="14"/>
      <c r="D34" s="87">
        <v>1</v>
      </c>
      <c r="E34" s="88">
        <v>198291</v>
      </c>
      <c r="F34" s="88">
        <v>88379</v>
      </c>
      <c r="G34" s="120">
        <f>F34/E34</f>
        <v>0.4457035367212834</v>
      </c>
      <c r="H34" s="15"/>
    </row>
    <row r="35" spans="1:8" ht="15">
      <c r="A35" s="16" t="s">
        <v>28</v>
      </c>
      <c r="B35" s="13"/>
      <c r="C35" s="14"/>
      <c r="D35" s="91"/>
      <c r="E35" s="110"/>
      <c r="F35" s="88"/>
      <c r="G35" s="121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">
      <c r="A39" s="19" t="s">
        <v>31</v>
      </c>
      <c r="B39" s="20"/>
      <c r="C39" s="21"/>
      <c r="D39" s="95">
        <f>SUM(D9:D38)</f>
        <v>20</v>
      </c>
      <c r="E39" s="96">
        <f>SUM(E9:E38)</f>
        <v>2348089</v>
      </c>
      <c r="F39" s="96">
        <f>SUM(F9:F38)</f>
        <v>807451</v>
      </c>
      <c r="G39" s="122">
        <f>F39/E39</f>
        <v>0.34387580709249094</v>
      </c>
      <c r="H39" s="15"/>
    </row>
    <row r="40" spans="1:8" ht="15">
      <c r="A40" s="22"/>
      <c r="B40" s="22"/>
      <c r="C40" s="22"/>
      <c r="D40" s="98"/>
      <c r="E40" s="99"/>
      <c r="F40" s="100"/>
      <c r="G40" s="100"/>
      <c r="H40" s="2"/>
    </row>
    <row r="41" spans="1:8" ht="17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">
      <c r="A44" s="27" t="s">
        <v>36</v>
      </c>
      <c r="B44" s="28"/>
      <c r="C44" s="14"/>
      <c r="D44" s="87">
        <v>26</v>
      </c>
      <c r="E44" s="88">
        <v>2396552.1</v>
      </c>
      <c r="F44" s="88">
        <v>109328.1</v>
      </c>
      <c r="G44" s="120">
        <f>1-(+F44/E44)</f>
        <v>0.9543810877301604</v>
      </c>
      <c r="H44" s="15"/>
    </row>
    <row r="45" spans="1:8" ht="15">
      <c r="A45" s="27" t="s">
        <v>37</v>
      </c>
      <c r="B45" s="28"/>
      <c r="C45" s="14"/>
      <c r="D45" s="87"/>
      <c r="E45" s="88"/>
      <c r="F45" s="88"/>
      <c r="G45" s="120"/>
      <c r="H45" s="15"/>
    </row>
    <row r="46" spans="1:8" ht="15">
      <c r="A46" s="27" t="s">
        <v>38</v>
      </c>
      <c r="B46" s="28"/>
      <c r="C46" s="14"/>
      <c r="D46" s="87">
        <v>146</v>
      </c>
      <c r="E46" s="88">
        <v>7696605.5</v>
      </c>
      <c r="F46" s="88">
        <v>592994.91</v>
      </c>
      <c r="G46" s="120">
        <f aca="true" t="shared" si="1" ref="G46:G52">1-(+F46/E46)</f>
        <v>0.9229537086186891</v>
      </c>
      <c r="H46" s="15"/>
    </row>
    <row r="47" spans="1:8" ht="15">
      <c r="A47" s="27" t="s">
        <v>39</v>
      </c>
      <c r="B47" s="28"/>
      <c r="C47" s="14"/>
      <c r="D47" s="87">
        <v>25</v>
      </c>
      <c r="E47" s="88">
        <v>1633138.5</v>
      </c>
      <c r="F47" s="88">
        <v>124593.73</v>
      </c>
      <c r="G47" s="120">
        <f t="shared" si="1"/>
        <v>0.9237090240662381</v>
      </c>
      <c r="H47" s="15"/>
    </row>
    <row r="48" spans="1:8" ht="15">
      <c r="A48" s="27" t="s">
        <v>40</v>
      </c>
      <c r="B48" s="28"/>
      <c r="C48" s="14"/>
      <c r="D48" s="87">
        <v>87</v>
      </c>
      <c r="E48" s="88">
        <v>8146498</v>
      </c>
      <c r="F48" s="88">
        <v>743243.58</v>
      </c>
      <c r="G48" s="120">
        <f t="shared" si="1"/>
        <v>0.908765265762049</v>
      </c>
      <c r="H48" s="15"/>
    </row>
    <row r="49" spans="1:8" ht="15">
      <c r="A49" s="27" t="s">
        <v>41</v>
      </c>
      <c r="B49" s="28"/>
      <c r="C49" s="14"/>
      <c r="D49" s="87">
        <v>6</v>
      </c>
      <c r="E49" s="88">
        <v>1546656</v>
      </c>
      <c r="F49" s="88">
        <v>-45049</v>
      </c>
      <c r="G49" s="120">
        <f t="shared" si="1"/>
        <v>1.0291267094945482</v>
      </c>
      <c r="H49" s="15"/>
    </row>
    <row r="50" spans="1:8" ht="15">
      <c r="A50" s="27" t="s">
        <v>42</v>
      </c>
      <c r="B50" s="28"/>
      <c r="C50" s="14"/>
      <c r="D50" s="87">
        <v>6</v>
      </c>
      <c r="E50" s="88">
        <v>1278065</v>
      </c>
      <c r="F50" s="88">
        <v>165025</v>
      </c>
      <c r="G50" s="120">
        <f t="shared" si="1"/>
        <v>0.8708790241497889</v>
      </c>
      <c r="H50" s="15"/>
    </row>
    <row r="51" spans="1:8" ht="15">
      <c r="A51" s="27" t="s">
        <v>43</v>
      </c>
      <c r="B51" s="28"/>
      <c r="C51" s="14"/>
      <c r="D51" s="87">
        <v>1</v>
      </c>
      <c r="E51" s="88">
        <v>206330</v>
      </c>
      <c r="F51" s="88">
        <v>9790</v>
      </c>
      <c r="G51" s="120">
        <f t="shared" si="1"/>
        <v>0.9525517375078757</v>
      </c>
      <c r="H51" s="15"/>
    </row>
    <row r="52" spans="1:8" ht="15">
      <c r="A52" s="54" t="s">
        <v>44</v>
      </c>
      <c r="B52" s="28"/>
      <c r="C52" s="14"/>
      <c r="D52" s="87">
        <v>1</v>
      </c>
      <c r="E52" s="88">
        <v>1120350</v>
      </c>
      <c r="F52" s="88">
        <v>-26980</v>
      </c>
      <c r="G52" s="120">
        <f t="shared" si="1"/>
        <v>1.0240817601642345</v>
      </c>
      <c r="H52" s="15"/>
    </row>
    <row r="53" spans="1:8" ht="1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">
      <c r="A54" s="27" t="s">
        <v>113</v>
      </c>
      <c r="B54" s="28"/>
      <c r="C54" s="14"/>
      <c r="D54" s="87">
        <v>582</v>
      </c>
      <c r="E54" s="88">
        <v>31991692.13</v>
      </c>
      <c r="F54" s="88">
        <v>3757680.15</v>
      </c>
      <c r="G54" s="120">
        <f>1-(+F54/E54)</f>
        <v>0.8825420007566196</v>
      </c>
      <c r="H54" s="15"/>
    </row>
    <row r="55" spans="1:8" ht="1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">
      <c r="A56" s="16" t="s">
        <v>45</v>
      </c>
      <c r="B56" s="30"/>
      <c r="C56" s="14"/>
      <c r="D56" s="91"/>
      <c r="E56" s="111"/>
      <c r="F56" s="88"/>
      <c r="G56" s="121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ht="15">
      <c r="A58" s="16" t="s">
        <v>47</v>
      </c>
      <c r="B58" s="28"/>
      <c r="C58" s="14"/>
      <c r="D58" s="91"/>
      <c r="E58" s="110"/>
      <c r="F58" s="88"/>
      <c r="G58" s="121"/>
      <c r="H58" s="15"/>
    </row>
    <row r="59" spans="1:8" ht="15">
      <c r="A59" s="16" t="s">
        <v>30</v>
      </c>
      <c r="B59" s="28"/>
      <c r="C59" s="21"/>
      <c r="D59" s="91"/>
      <c r="E59" s="110"/>
      <c r="F59" s="88"/>
      <c r="G59" s="121"/>
      <c r="H59" s="15"/>
    </row>
    <row r="60" spans="1:8" ht="15">
      <c r="A60" s="32"/>
      <c r="B60" s="18"/>
      <c r="C60" s="33"/>
      <c r="D60" s="91"/>
      <c r="E60" s="94"/>
      <c r="F60" s="94"/>
      <c r="G60" s="121"/>
      <c r="H60" s="2"/>
    </row>
    <row r="61" spans="1:8" ht="17.25">
      <c r="A61" s="20" t="s">
        <v>48</v>
      </c>
      <c r="B61" s="20"/>
      <c r="C61" s="36"/>
      <c r="D61" s="95">
        <f>SUM(D44:D57)</f>
        <v>880</v>
      </c>
      <c r="E61" s="96">
        <f>SUM(E44:E60)</f>
        <v>56015887.230000004</v>
      </c>
      <c r="F61" s="96">
        <f>SUM(F44:F60)</f>
        <v>5430626.47</v>
      </c>
      <c r="G61" s="126">
        <f>1-(+F61/E61)</f>
        <v>0.9030520315120251</v>
      </c>
      <c r="H61" s="2"/>
    </row>
    <row r="62" spans="1:8" ht="17.25">
      <c r="A62" s="38"/>
      <c r="B62" s="39"/>
      <c r="C62" s="39"/>
      <c r="D62" s="106"/>
      <c r="E62" s="107"/>
      <c r="F62" s="34"/>
      <c r="G62" s="34"/>
      <c r="H62" s="2"/>
    </row>
    <row r="63" spans="1:8" ht="17.25">
      <c r="A63" s="35" t="s">
        <v>49</v>
      </c>
      <c r="B63" s="40"/>
      <c r="C63" s="40"/>
      <c r="D63" s="108"/>
      <c r="E63" s="108"/>
      <c r="F63" s="109">
        <f>F61+F39</f>
        <v>6238077.47</v>
      </c>
      <c r="G63" s="108"/>
      <c r="H63" s="2"/>
    </row>
    <row r="64" spans="1:8" ht="17.25">
      <c r="A64" s="35"/>
      <c r="B64" s="40"/>
      <c r="C64" s="40"/>
      <c r="D64" s="36"/>
      <c r="E64" s="36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7.25">
      <c r="A67" s="4"/>
      <c r="B67" s="39"/>
      <c r="C67" s="39"/>
      <c r="D67" s="39"/>
      <c r="E67" s="39"/>
      <c r="F67" s="37"/>
      <c r="G67" s="39"/>
      <c r="H67" s="2"/>
    </row>
    <row r="68" ht="15">
      <c r="A68" s="42" t="s">
        <v>53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">
      <c r="A14" s="83" t="s">
        <v>111</v>
      </c>
      <c r="B14" s="13"/>
      <c r="C14" s="14"/>
      <c r="D14" s="87"/>
      <c r="E14" s="88"/>
      <c r="F14" s="88"/>
      <c r="G14" s="89"/>
      <c r="H14" s="15"/>
    </row>
    <row r="15" spans="1:8" ht="15">
      <c r="A15" s="83" t="s">
        <v>61</v>
      </c>
      <c r="B15" s="13"/>
      <c r="C15" s="14"/>
      <c r="D15" s="87"/>
      <c r="E15" s="88"/>
      <c r="F15" s="88"/>
      <c r="G15" s="89"/>
      <c r="H15" s="15"/>
    </row>
    <row r="16" spans="1:8" ht="1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">
      <c r="A17" s="83" t="s">
        <v>25</v>
      </c>
      <c r="B17" s="13"/>
      <c r="C17" s="14"/>
      <c r="D17" s="87">
        <v>1</v>
      </c>
      <c r="E17" s="88">
        <v>75146</v>
      </c>
      <c r="F17" s="88">
        <v>26869</v>
      </c>
      <c r="G17" s="89">
        <f>F17/E17</f>
        <v>0.35755728847842866</v>
      </c>
      <c r="H17" s="15"/>
    </row>
    <row r="18" spans="1:8" ht="15">
      <c r="A18" s="83" t="s">
        <v>14</v>
      </c>
      <c r="B18" s="13"/>
      <c r="C18" s="14"/>
      <c r="D18" s="87">
        <v>1</v>
      </c>
      <c r="E18" s="88">
        <v>192597</v>
      </c>
      <c r="F18" s="88">
        <v>51048</v>
      </c>
      <c r="G18" s="89">
        <f>F18/E18</f>
        <v>0.2650508574899921</v>
      </c>
      <c r="H18" s="15"/>
    </row>
    <row r="19" spans="1:8" ht="1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">
      <c r="A31" s="85" t="s">
        <v>27</v>
      </c>
      <c r="B31" s="13"/>
      <c r="C31" s="14"/>
      <c r="D31" s="87">
        <v>1</v>
      </c>
      <c r="E31" s="88">
        <v>29510</v>
      </c>
      <c r="F31" s="88">
        <v>8570</v>
      </c>
      <c r="G31" s="89">
        <f>F31/E31</f>
        <v>0.29041003049813624</v>
      </c>
      <c r="H31" s="15"/>
    </row>
    <row r="32" spans="1:8" ht="15">
      <c r="A32" s="85" t="s">
        <v>57</v>
      </c>
      <c r="B32" s="13"/>
      <c r="C32" s="14"/>
      <c r="D32" s="87">
        <v>1</v>
      </c>
      <c r="E32" s="88">
        <v>85666</v>
      </c>
      <c r="F32" s="88">
        <v>21592.5</v>
      </c>
      <c r="G32" s="89">
        <f>F32/E32</f>
        <v>0.25205449069642566</v>
      </c>
      <c r="H32" s="15"/>
    </row>
    <row r="33" spans="1:8" ht="15">
      <c r="A33" s="85" t="s">
        <v>137</v>
      </c>
      <c r="B33" s="13"/>
      <c r="C33" s="14"/>
      <c r="D33" s="87">
        <v>3</v>
      </c>
      <c r="E33" s="88">
        <v>255996</v>
      </c>
      <c r="F33" s="88">
        <v>78776</v>
      </c>
      <c r="G33" s="89">
        <f>F33/E33</f>
        <v>0.30772355818059655</v>
      </c>
      <c r="H33" s="15"/>
    </row>
    <row r="34" spans="1:8" ht="15">
      <c r="A34" s="85" t="s">
        <v>134</v>
      </c>
      <c r="B34" s="13"/>
      <c r="C34" s="14"/>
      <c r="D34" s="87">
        <v>1</v>
      </c>
      <c r="E34" s="88">
        <v>49555</v>
      </c>
      <c r="F34" s="88">
        <v>17121.5</v>
      </c>
      <c r="G34" s="89">
        <f>F34/E34</f>
        <v>0.34550499445061045</v>
      </c>
      <c r="H34" s="15"/>
    </row>
    <row r="35" spans="1:8" ht="1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">
      <c r="A39" s="19" t="s">
        <v>31</v>
      </c>
      <c r="B39" s="20"/>
      <c r="C39" s="21"/>
      <c r="D39" s="95">
        <f>SUM(D9:D38)</f>
        <v>8</v>
      </c>
      <c r="E39" s="96">
        <f>SUM(E9:E38)</f>
        <v>688470</v>
      </c>
      <c r="F39" s="96">
        <f>SUM(F9:F38)</f>
        <v>203977</v>
      </c>
      <c r="G39" s="97">
        <f>F39/E39</f>
        <v>0.2962757999622351</v>
      </c>
      <c r="H39" s="15"/>
    </row>
    <row r="40" spans="1:8" ht="15">
      <c r="A40" s="22"/>
      <c r="B40" s="22"/>
      <c r="C40" s="22"/>
      <c r="D40" s="98"/>
      <c r="E40" s="99"/>
      <c r="F40" s="100"/>
      <c r="G40" s="100"/>
      <c r="H40" s="2"/>
    </row>
    <row r="41" spans="1:8" ht="17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">
      <c r="A44" s="27" t="s">
        <v>36</v>
      </c>
      <c r="B44" s="28"/>
      <c r="C44" s="14"/>
      <c r="D44" s="87">
        <v>38</v>
      </c>
      <c r="E44" s="88">
        <v>2969642.2</v>
      </c>
      <c r="F44" s="88">
        <v>176263.71</v>
      </c>
      <c r="G44" s="89">
        <f>1-(+F44/E44)</f>
        <v>0.9406447988919339</v>
      </c>
      <c r="H44" s="15"/>
    </row>
    <row r="45" spans="1:8" ht="1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">
      <c r="A46" s="27" t="s">
        <v>38</v>
      </c>
      <c r="B46" s="28"/>
      <c r="C46" s="14"/>
      <c r="D46" s="87">
        <v>48</v>
      </c>
      <c r="E46" s="88">
        <v>2547081.75</v>
      </c>
      <c r="F46" s="88">
        <v>198280.03</v>
      </c>
      <c r="G46" s="89">
        <f>1-(+F46/E46)</f>
        <v>0.9221540376550537</v>
      </c>
      <c r="H46" s="15"/>
    </row>
    <row r="47" spans="1:8" ht="15">
      <c r="A47" s="27" t="s">
        <v>39</v>
      </c>
      <c r="B47" s="28"/>
      <c r="C47" s="14"/>
      <c r="D47" s="87"/>
      <c r="E47" s="88"/>
      <c r="F47" s="88"/>
      <c r="G47" s="89"/>
      <c r="H47" s="15"/>
    </row>
    <row r="48" spans="1:8" ht="15">
      <c r="A48" s="27" t="s">
        <v>40</v>
      </c>
      <c r="B48" s="28"/>
      <c r="C48" s="14"/>
      <c r="D48" s="87">
        <v>31</v>
      </c>
      <c r="E48" s="88">
        <v>3069218.12</v>
      </c>
      <c r="F48" s="88">
        <v>269167.75</v>
      </c>
      <c r="G48" s="89">
        <f>1-(+F48/E48)</f>
        <v>0.9123008729011414</v>
      </c>
      <c r="H48" s="15"/>
    </row>
    <row r="49" spans="1:8" ht="1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">
      <c r="A50" s="27" t="s">
        <v>42</v>
      </c>
      <c r="B50" s="28"/>
      <c r="C50" s="14"/>
      <c r="D50" s="87">
        <v>4</v>
      </c>
      <c r="E50" s="88">
        <v>122170</v>
      </c>
      <c r="F50" s="88">
        <v>20400</v>
      </c>
      <c r="G50" s="89">
        <f>1-(+F50/E50)</f>
        <v>0.8330195629041499</v>
      </c>
      <c r="H50" s="15"/>
    </row>
    <row r="51" spans="1:8" ht="1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">
      <c r="A53" s="27" t="s">
        <v>65</v>
      </c>
      <c r="B53" s="30"/>
      <c r="C53" s="14"/>
      <c r="D53" s="128">
        <v>320</v>
      </c>
      <c r="E53" s="129">
        <v>20974735.78</v>
      </c>
      <c r="F53" s="129">
        <v>2691527.35</v>
      </c>
      <c r="G53" s="89">
        <f>1-(+F53/E53)</f>
        <v>0.8716776517124737</v>
      </c>
      <c r="H53" s="15"/>
    </row>
    <row r="54" spans="1:8" ht="1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">
      <c r="A55" s="16" t="s">
        <v>45</v>
      </c>
      <c r="B55" s="30"/>
      <c r="C55" s="14"/>
      <c r="D55" s="91"/>
      <c r="E55" s="111"/>
      <c r="F55" s="88"/>
      <c r="G55" s="93"/>
      <c r="H55" s="15"/>
    </row>
    <row r="56" spans="1:8" ht="1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ht="1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">
      <c r="A59" s="32"/>
      <c r="B59" s="18"/>
      <c r="C59" s="14"/>
      <c r="D59" s="91"/>
      <c r="E59" s="112"/>
      <c r="F59" s="94"/>
      <c r="G59" s="93"/>
      <c r="H59" s="15"/>
    </row>
    <row r="60" spans="1:8" ht="15">
      <c r="A60" s="20" t="s">
        <v>48</v>
      </c>
      <c r="B60" s="20"/>
      <c r="C60" s="21"/>
      <c r="D60" s="95">
        <f>SUM(D44:D56)</f>
        <v>441</v>
      </c>
      <c r="E60" s="96">
        <f>SUM(E44:E59)</f>
        <v>29682847.85</v>
      </c>
      <c r="F60" s="96">
        <f>SUM(F44:F59)</f>
        <v>3355638.84</v>
      </c>
      <c r="G60" s="97">
        <f>1-(F60/E60)</f>
        <v>0.8869502395134906</v>
      </c>
      <c r="H60" s="15"/>
    </row>
    <row r="61" spans="1:8" ht="15">
      <c r="A61" s="33"/>
      <c r="B61" s="33"/>
      <c r="C61" s="50"/>
      <c r="D61" s="113"/>
      <c r="E61" s="107"/>
      <c r="F61" s="34"/>
      <c r="G61" s="34"/>
      <c r="H61" s="2"/>
    </row>
    <row r="62" spans="1:8" ht="17.25">
      <c r="A62" s="35" t="s">
        <v>49</v>
      </c>
      <c r="B62" s="36"/>
      <c r="C62" s="39"/>
      <c r="D62" s="114"/>
      <c r="E62" s="108"/>
      <c r="F62" s="109">
        <f>F60+F39</f>
        <v>3559615.84</v>
      </c>
      <c r="G62" s="108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 customWidth="1"/>
  </cols>
  <sheetData>
    <row r="1" spans="1:8" ht="22.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2.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2.5">
      <c r="A3" s="1" t="str">
        <f>ARG!$A$3</f>
        <v>MONTH ENDED:   FEBRUARY 2019</v>
      </c>
      <c r="B3" s="21"/>
      <c r="C3" s="21"/>
      <c r="D3" s="21"/>
      <c r="E3" s="21"/>
      <c r="F3" s="21"/>
      <c r="G3" s="21"/>
      <c r="H3" s="21"/>
    </row>
    <row r="4" spans="1:8" ht="15">
      <c r="A4" s="73"/>
      <c r="B4" s="73"/>
      <c r="C4" s="73"/>
      <c r="D4" s="73"/>
      <c r="E4" s="73"/>
      <c r="F4" s="5"/>
      <c r="G4" s="5"/>
      <c r="H4" s="21"/>
    </row>
    <row r="5" spans="1:8" ht="22.5">
      <c r="A5" s="21"/>
      <c r="B5" s="73"/>
      <c r="C5" s="73"/>
      <c r="D5" s="74" t="s">
        <v>105</v>
      </c>
      <c r="E5" s="75"/>
      <c r="F5" s="8"/>
      <c r="G5" s="5"/>
      <c r="H5" s="76"/>
    </row>
    <row r="6" spans="1:8" ht="17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">
      <c r="A9" s="130" t="s">
        <v>10</v>
      </c>
      <c r="B9" s="131"/>
      <c r="C9" s="14"/>
      <c r="D9" s="87"/>
      <c r="E9" s="88"/>
      <c r="F9" s="88"/>
      <c r="G9" s="89"/>
      <c r="H9" s="79"/>
    </row>
    <row r="10" spans="1:8" ht="15">
      <c r="A10" s="130" t="s">
        <v>11</v>
      </c>
      <c r="B10" s="131"/>
      <c r="C10" s="14"/>
      <c r="D10" s="87">
        <v>1</v>
      </c>
      <c r="E10" s="88">
        <v>95601</v>
      </c>
      <c r="F10" s="88">
        <v>-10767</v>
      </c>
      <c r="G10" s="89">
        <f>F10/E10</f>
        <v>-0.1126243449336304</v>
      </c>
      <c r="H10" s="79"/>
    </row>
    <row r="11" spans="1:8" ht="15">
      <c r="A11" s="130" t="s">
        <v>56</v>
      </c>
      <c r="B11" s="131"/>
      <c r="C11" s="14"/>
      <c r="D11" s="87"/>
      <c r="E11" s="88"/>
      <c r="F11" s="88"/>
      <c r="G11" s="89"/>
      <c r="H11" s="79"/>
    </row>
    <row r="12" spans="1:8" ht="15">
      <c r="A12" s="130" t="s">
        <v>69</v>
      </c>
      <c r="B12" s="131"/>
      <c r="C12" s="14"/>
      <c r="D12" s="87"/>
      <c r="E12" s="88"/>
      <c r="F12" s="88"/>
      <c r="G12" s="89"/>
      <c r="H12" s="79"/>
    </row>
    <row r="13" spans="1:8" ht="15">
      <c r="A13" s="130" t="s">
        <v>13</v>
      </c>
      <c r="B13" s="131"/>
      <c r="C13" s="14"/>
      <c r="D13" s="87"/>
      <c r="E13" s="88"/>
      <c r="F13" s="88"/>
      <c r="G13" s="89"/>
      <c r="H13" s="79"/>
    </row>
    <row r="14" spans="1:8" ht="15">
      <c r="A14" s="130" t="s">
        <v>71</v>
      </c>
      <c r="B14" s="131"/>
      <c r="C14" s="14"/>
      <c r="D14" s="87"/>
      <c r="E14" s="88"/>
      <c r="F14" s="88"/>
      <c r="G14" s="89"/>
      <c r="H14" s="79"/>
    </row>
    <row r="15" spans="1:8" ht="15">
      <c r="A15" s="130" t="s">
        <v>25</v>
      </c>
      <c r="B15" s="131"/>
      <c r="C15" s="14"/>
      <c r="D15" s="87">
        <v>2</v>
      </c>
      <c r="E15" s="88">
        <v>523022</v>
      </c>
      <c r="F15" s="88">
        <v>170003</v>
      </c>
      <c r="G15" s="89">
        <f>F15/E15</f>
        <v>0.32503986447988803</v>
      </c>
      <c r="H15" s="79"/>
    </row>
    <row r="16" spans="1:8" ht="15">
      <c r="A16" s="130" t="s">
        <v>72</v>
      </c>
      <c r="B16" s="131"/>
      <c r="C16" s="14"/>
      <c r="D16" s="87"/>
      <c r="E16" s="88"/>
      <c r="F16" s="88"/>
      <c r="G16" s="89"/>
      <c r="H16" s="79"/>
    </row>
    <row r="17" spans="1:8" ht="15">
      <c r="A17" s="130" t="s">
        <v>112</v>
      </c>
      <c r="B17" s="131"/>
      <c r="C17" s="14"/>
      <c r="D17" s="87"/>
      <c r="E17" s="88"/>
      <c r="F17" s="88"/>
      <c r="G17" s="89"/>
      <c r="H17" s="79"/>
    </row>
    <row r="18" spans="1:8" ht="15">
      <c r="A18" s="130" t="s">
        <v>14</v>
      </c>
      <c r="B18" s="131"/>
      <c r="C18" s="14"/>
      <c r="D18" s="87"/>
      <c r="E18" s="88"/>
      <c r="F18" s="88"/>
      <c r="G18" s="89"/>
      <c r="H18" s="79"/>
    </row>
    <row r="19" spans="1:8" ht="15">
      <c r="A19" s="130" t="s">
        <v>16</v>
      </c>
      <c r="B19" s="131"/>
      <c r="C19" s="14"/>
      <c r="D19" s="87">
        <v>1</v>
      </c>
      <c r="E19" s="88">
        <v>611156</v>
      </c>
      <c r="F19" s="88">
        <v>95766</v>
      </c>
      <c r="G19" s="89">
        <f>F19/E19</f>
        <v>0.15669648993055782</v>
      </c>
      <c r="H19" s="79"/>
    </row>
    <row r="20" spans="1:8" ht="15">
      <c r="A20" s="130" t="s">
        <v>104</v>
      </c>
      <c r="B20" s="131"/>
      <c r="C20" s="14"/>
      <c r="D20" s="87"/>
      <c r="E20" s="88"/>
      <c r="F20" s="88"/>
      <c r="G20" s="89"/>
      <c r="H20" s="79"/>
    </row>
    <row r="21" spans="1:8" ht="15">
      <c r="A21" s="130" t="s">
        <v>106</v>
      </c>
      <c r="B21" s="131"/>
      <c r="C21" s="14"/>
      <c r="D21" s="87"/>
      <c r="E21" s="88"/>
      <c r="F21" s="88"/>
      <c r="G21" s="89"/>
      <c r="H21" s="79"/>
    </row>
    <row r="22" spans="1:8" ht="15">
      <c r="A22" s="130" t="s">
        <v>17</v>
      </c>
      <c r="B22" s="131"/>
      <c r="C22" s="14"/>
      <c r="D22" s="87"/>
      <c r="E22" s="88"/>
      <c r="F22" s="88"/>
      <c r="G22" s="89"/>
      <c r="H22" s="79"/>
    </row>
    <row r="23" spans="1:8" ht="15">
      <c r="A23" s="130" t="s">
        <v>119</v>
      </c>
      <c r="B23" s="131"/>
      <c r="C23" s="14"/>
      <c r="D23" s="87"/>
      <c r="E23" s="88"/>
      <c r="F23" s="88"/>
      <c r="G23" s="89"/>
      <c r="H23" s="79"/>
    </row>
    <row r="24" spans="1:8" ht="15">
      <c r="A24" s="130" t="s">
        <v>18</v>
      </c>
      <c r="B24" s="131"/>
      <c r="C24" s="14"/>
      <c r="D24" s="87">
        <v>2</v>
      </c>
      <c r="E24" s="88">
        <v>205907</v>
      </c>
      <c r="F24" s="88">
        <v>73352</v>
      </c>
      <c r="G24" s="89">
        <f>F24/E24</f>
        <v>0.35623849602004787</v>
      </c>
      <c r="H24" s="79"/>
    </row>
    <row r="25" spans="1:8" ht="15">
      <c r="A25" s="132" t="s">
        <v>20</v>
      </c>
      <c r="B25" s="131"/>
      <c r="C25" s="14"/>
      <c r="D25" s="87">
        <v>2</v>
      </c>
      <c r="E25" s="88">
        <v>41638</v>
      </c>
      <c r="F25" s="88">
        <v>6660</v>
      </c>
      <c r="G25" s="89">
        <f>F25/E25</f>
        <v>0.1599500456313944</v>
      </c>
      <c r="H25" s="79"/>
    </row>
    <row r="26" spans="1:8" ht="15">
      <c r="A26" s="132" t="s">
        <v>21</v>
      </c>
      <c r="B26" s="131"/>
      <c r="C26" s="14"/>
      <c r="D26" s="87">
        <v>4</v>
      </c>
      <c r="E26" s="88">
        <v>18532</v>
      </c>
      <c r="F26" s="88">
        <v>18532</v>
      </c>
      <c r="G26" s="89">
        <f>F26/E26</f>
        <v>1</v>
      </c>
      <c r="H26" s="79"/>
    </row>
    <row r="27" spans="1:8" ht="15">
      <c r="A27" s="133" t="s">
        <v>22</v>
      </c>
      <c r="B27" s="131"/>
      <c r="C27" s="14"/>
      <c r="D27" s="87"/>
      <c r="E27" s="88"/>
      <c r="F27" s="88"/>
      <c r="G27" s="89"/>
      <c r="H27" s="79"/>
    </row>
    <row r="28" spans="1:8" ht="15">
      <c r="A28" s="133" t="s">
        <v>23</v>
      </c>
      <c r="B28" s="131"/>
      <c r="C28" s="14"/>
      <c r="D28" s="87"/>
      <c r="E28" s="88">
        <v>3404</v>
      </c>
      <c r="F28" s="88">
        <v>3404</v>
      </c>
      <c r="G28" s="89">
        <f>F28/E28</f>
        <v>1</v>
      </c>
      <c r="H28" s="79"/>
    </row>
    <row r="29" spans="1:8" ht="15">
      <c r="A29" s="133" t="s">
        <v>107</v>
      </c>
      <c r="B29" s="131"/>
      <c r="C29" s="14"/>
      <c r="D29" s="87">
        <v>1</v>
      </c>
      <c r="E29" s="88">
        <v>114498</v>
      </c>
      <c r="F29" s="88">
        <v>26995</v>
      </c>
      <c r="G29" s="89">
        <f>F29/E29</f>
        <v>0.2357683103634998</v>
      </c>
      <c r="H29" s="79"/>
    </row>
    <row r="30" spans="1:8" ht="15">
      <c r="A30" s="133" t="s">
        <v>137</v>
      </c>
      <c r="B30" s="131"/>
      <c r="C30" s="14"/>
      <c r="D30" s="87">
        <v>11</v>
      </c>
      <c r="E30" s="88">
        <v>937642</v>
      </c>
      <c r="F30" s="88">
        <v>117659.5</v>
      </c>
      <c r="G30" s="89">
        <f>F30/E30</f>
        <v>0.125484459953799</v>
      </c>
      <c r="H30" s="79"/>
    </row>
    <row r="31" spans="1:8" ht="15">
      <c r="A31" s="133" t="s">
        <v>147</v>
      </c>
      <c r="B31" s="131"/>
      <c r="C31" s="14"/>
      <c r="D31" s="87"/>
      <c r="E31" s="88"/>
      <c r="F31" s="88"/>
      <c r="G31" s="89"/>
      <c r="H31" s="79"/>
    </row>
    <row r="32" spans="1:8" ht="15">
      <c r="A32" s="85" t="s">
        <v>110</v>
      </c>
      <c r="B32" s="131"/>
      <c r="C32" s="14"/>
      <c r="D32" s="87"/>
      <c r="E32" s="88"/>
      <c r="F32" s="88"/>
      <c r="G32" s="89"/>
      <c r="H32" s="79"/>
    </row>
    <row r="33" spans="1:8" ht="15">
      <c r="A33" s="133" t="s">
        <v>73</v>
      </c>
      <c r="B33" s="131"/>
      <c r="C33" s="14"/>
      <c r="D33" s="87"/>
      <c r="E33" s="88"/>
      <c r="F33" s="88"/>
      <c r="G33" s="89"/>
      <c r="H33" s="79"/>
    </row>
    <row r="34" spans="1:8" ht="15">
      <c r="A34" s="133" t="s">
        <v>108</v>
      </c>
      <c r="B34" s="131"/>
      <c r="C34" s="14"/>
      <c r="D34" s="87"/>
      <c r="E34" s="88"/>
      <c r="F34" s="88"/>
      <c r="G34" s="89"/>
      <c r="H34" s="79"/>
    </row>
    <row r="35" spans="1:8" ht="15">
      <c r="A35" s="16" t="s">
        <v>28</v>
      </c>
      <c r="B35" s="13"/>
      <c r="C35" s="14"/>
      <c r="D35" s="91"/>
      <c r="E35" s="110">
        <v>28395</v>
      </c>
      <c r="F35" s="88">
        <v>4230</v>
      </c>
      <c r="G35" s="93"/>
      <c r="H35" s="79"/>
    </row>
    <row r="36" spans="1:8" ht="15">
      <c r="A36" s="16" t="s">
        <v>47</v>
      </c>
      <c r="B36" s="13"/>
      <c r="C36" s="14"/>
      <c r="D36" s="91"/>
      <c r="E36" s="110"/>
      <c r="F36" s="88"/>
      <c r="G36" s="93"/>
      <c r="H36" s="79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79"/>
    </row>
    <row r="38" spans="1:8" ht="15">
      <c r="A38" s="17"/>
      <c r="B38" s="18"/>
      <c r="C38" s="14"/>
      <c r="D38" s="91"/>
      <c r="E38" s="94"/>
      <c r="F38" s="94"/>
      <c r="G38" s="93"/>
      <c r="H38" s="79"/>
    </row>
    <row r="39" spans="1:8" ht="15">
      <c r="A39" s="19" t="s">
        <v>31</v>
      </c>
      <c r="B39" s="20"/>
      <c r="C39" s="21"/>
      <c r="D39" s="95">
        <f>SUM(D9:D38)</f>
        <v>24</v>
      </c>
      <c r="E39" s="96">
        <f>SUM(E9:E38)</f>
        <v>2579795</v>
      </c>
      <c r="F39" s="96">
        <f>SUM(F9:F38)</f>
        <v>505834.5</v>
      </c>
      <c r="G39" s="97">
        <f>F39/E39</f>
        <v>0.1960754633604608</v>
      </c>
      <c r="H39" s="80"/>
    </row>
    <row r="40" spans="1:8" ht="15">
      <c r="A40" s="22"/>
      <c r="B40" s="22"/>
      <c r="C40" s="22"/>
      <c r="D40" s="98"/>
      <c r="E40" s="99"/>
      <c r="F40" s="100"/>
      <c r="G40" s="100"/>
      <c r="H40" s="81"/>
    </row>
    <row r="41" spans="1:8" ht="17.25">
      <c r="A41" s="23" t="s">
        <v>32</v>
      </c>
      <c r="B41" s="24"/>
      <c r="C41" s="24"/>
      <c r="D41" s="101"/>
      <c r="E41" s="102"/>
      <c r="F41" s="103"/>
      <c r="G41" s="103"/>
      <c r="H41" s="81"/>
    </row>
    <row r="42" spans="1:8" ht="1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81"/>
    </row>
    <row r="43" spans="1:8" ht="1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81"/>
    </row>
    <row r="44" spans="1:8" ht="15">
      <c r="A44" s="27" t="s">
        <v>36</v>
      </c>
      <c r="B44" s="28"/>
      <c r="C44" s="14"/>
      <c r="D44" s="87">
        <v>37</v>
      </c>
      <c r="E44" s="88">
        <v>548106.1</v>
      </c>
      <c r="F44" s="88">
        <v>52354.98</v>
      </c>
      <c r="G44" s="89">
        <f>1-(+F44/E44)</f>
        <v>0.9044802092149676</v>
      </c>
      <c r="H44" s="79"/>
    </row>
    <row r="45" spans="1:8" ht="15">
      <c r="A45" s="27" t="s">
        <v>37</v>
      </c>
      <c r="B45" s="28"/>
      <c r="C45" s="14"/>
      <c r="D45" s="87"/>
      <c r="E45" s="88"/>
      <c r="F45" s="88"/>
      <c r="G45" s="89"/>
      <c r="H45" s="79"/>
    </row>
    <row r="46" spans="1:8" ht="15">
      <c r="A46" s="27" t="s">
        <v>38</v>
      </c>
      <c r="B46" s="28"/>
      <c r="C46" s="14"/>
      <c r="D46" s="87">
        <v>121</v>
      </c>
      <c r="E46" s="88">
        <v>4535210.25</v>
      </c>
      <c r="F46" s="88">
        <v>362100.8</v>
      </c>
      <c r="G46" s="89">
        <f aca="true" t="shared" si="0" ref="G46:G52">1-(+F46/E46)</f>
        <v>0.9201578802217604</v>
      </c>
      <c r="H46" s="79"/>
    </row>
    <row r="47" spans="1:8" ht="15">
      <c r="A47" s="27" t="s">
        <v>39</v>
      </c>
      <c r="B47" s="28"/>
      <c r="C47" s="14"/>
      <c r="D47" s="87">
        <v>37</v>
      </c>
      <c r="E47" s="88">
        <v>1984135.26</v>
      </c>
      <c r="F47" s="88">
        <v>116349.86</v>
      </c>
      <c r="G47" s="89">
        <f t="shared" si="0"/>
        <v>0.9413599151501395</v>
      </c>
      <c r="H47" s="79"/>
    </row>
    <row r="48" spans="1:8" ht="15">
      <c r="A48" s="27" t="s">
        <v>40</v>
      </c>
      <c r="B48" s="28"/>
      <c r="C48" s="14"/>
      <c r="D48" s="87">
        <v>103</v>
      </c>
      <c r="E48" s="88">
        <v>4828371</v>
      </c>
      <c r="F48" s="88">
        <v>410193.84</v>
      </c>
      <c r="G48" s="89">
        <f t="shared" si="0"/>
        <v>0.9150450866348091</v>
      </c>
      <c r="H48" s="79"/>
    </row>
    <row r="49" spans="1:8" ht="15">
      <c r="A49" s="27" t="s">
        <v>41</v>
      </c>
      <c r="B49" s="28"/>
      <c r="C49" s="14"/>
      <c r="D49" s="87">
        <v>2</v>
      </c>
      <c r="E49" s="88">
        <v>103520</v>
      </c>
      <c r="F49" s="88">
        <v>15294</v>
      </c>
      <c r="G49" s="89">
        <f t="shared" si="0"/>
        <v>0.8522604327666151</v>
      </c>
      <c r="H49" s="79"/>
    </row>
    <row r="50" spans="1:8" ht="15">
      <c r="A50" s="27" t="s">
        <v>42</v>
      </c>
      <c r="B50" s="28"/>
      <c r="C50" s="14"/>
      <c r="D50" s="87">
        <v>8</v>
      </c>
      <c r="E50" s="88">
        <v>1372830</v>
      </c>
      <c r="F50" s="88">
        <v>99185</v>
      </c>
      <c r="G50" s="89">
        <f t="shared" si="0"/>
        <v>0.9277514331708951</v>
      </c>
      <c r="H50" s="79"/>
    </row>
    <row r="51" spans="1:8" ht="15">
      <c r="A51" s="27" t="s">
        <v>43</v>
      </c>
      <c r="B51" s="28"/>
      <c r="C51" s="14"/>
      <c r="D51" s="87">
        <v>4</v>
      </c>
      <c r="E51" s="88">
        <v>553500</v>
      </c>
      <c r="F51" s="88">
        <v>20690</v>
      </c>
      <c r="G51" s="89">
        <f t="shared" si="0"/>
        <v>0.9626196928635953</v>
      </c>
      <c r="H51" s="79"/>
    </row>
    <row r="52" spans="1:8" ht="15">
      <c r="A52" s="27" t="s">
        <v>44</v>
      </c>
      <c r="B52" s="28"/>
      <c r="C52" s="14"/>
      <c r="D52" s="87">
        <v>2</v>
      </c>
      <c r="E52" s="88">
        <v>479600</v>
      </c>
      <c r="F52" s="88">
        <v>38300</v>
      </c>
      <c r="G52" s="89">
        <f t="shared" si="0"/>
        <v>0.9201417848206839</v>
      </c>
      <c r="H52" s="79"/>
    </row>
    <row r="53" spans="1:8" ht="15">
      <c r="A53" s="29" t="s">
        <v>64</v>
      </c>
      <c r="B53" s="28"/>
      <c r="C53" s="14"/>
      <c r="D53" s="87"/>
      <c r="E53" s="88"/>
      <c r="F53" s="88"/>
      <c r="G53" s="89"/>
      <c r="H53" s="79"/>
    </row>
    <row r="54" spans="1:8" ht="15">
      <c r="A54" s="27" t="s">
        <v>65</v>
      </c>
      <c r="B54" s="30"/>
      <c r="C54" s="14"/>
      <c r="D54" s="87">
        <v>538</v>
      </c>
      <c r="E54" s="88">
        <v>29806118.69</v>
      </c>
      <c r="F54" s="88">
        <v>3419260.87</v>
      </c>
      <c r="G54" s="89">
        <f>1-(+F54/E54)</f>
        <v>0.8852832565835831</v>
      </c>
      <c r="H54" s="79"/>
    </row>
    <row r="55" spans="1:8" ht="15">
      <c r="A55" s="27" t="s">
        <v>66</v>
      </c>
      <c r="B55" s="30"/>
      <c r="C55" s="14"/>
      <c r="D55" s="87">
        <v>8</v>
      </c>
      <c r="E55" s="88">
        <v>993981.96</v>
      </c>
      <c r="F55" s="88">
        <v>49111.61</v>
      </c>
      <c r="G55" s="89">
        <f>1-(+F55/E55)</f>
        <v>0.9505910449320428</v>
      </c>
      <c r="H55" s="79"/>
    </row>
    <row r="56" spans="1:8" ht="15">
      <c r="A56" s="16" t="s">
        <v>45</v>
      </c>
      <c r="B56" s="30"/>
      <c r="C56" s="14"/>
      <c r="D56" s="91"/>
      <c r="E56" s="111"/>
      <c r="F56" s="88"/>
      <c r="G56" s="93"/>
      <c r="H56" s="79"/>
    </row>
    <row r="57" spans="1:8" ht="15">
      <c r="A57" s="16" t="s">
        <v>46</v>
      </c>
      <c r="B57" s="28"/>
      <c r="C57" s="14"/>
      <c r="D57" s="91"/>
      <c r="E57" s="111"/>
      <c r="F57" s="88"/>
      <c r="G57" s="93"/>
      <c r="H57" s="79"/>
    </row>
    <row r="58" spans="1:8" ht="15">
      <c r="A58" s="16" t="s">
        <v>47</v>
      </c>
      <c r="B58" s="28"/>
      <c r="C58" s="14"/>
      <c r="D58" s="91"/>
      <c r="E58" s="110"/>
      <c r="F58" s="88"/>
      <c r="G58" s="93"/>
      <c r="H58" s="79"/>
    </row>
    <row r="59" spans="1:8" ht="15">
      <c r="A59" s="16" t="s">
        <v>30</v>
      </c>
      <c r="B59" s="28"/>
      <c r="C59" s="14"/>
      <c r="D59" s="91"/>
      <c r="E59" s="110"/>
      <c r="F59" s="88"/>
      <c r="G59" s="93"/>
      <c r="H59" s="79"/>
    </row>
    <row r="60" spans="1:8" ht="15">
      <c r="A60" s="32"/>
      <c r="B60" s="18"/>
      <c r="C60" s="14"/>
      <c r="D60" s="91"/>
      <c r="E60" s="94"/>
      <c r="F60" s="94"/>
      <c r="G60" s="93"/>
      <c r="H60" s="79"/>
    </row>
    <row r="61" spans="1:8" ht="15">
      <c r="A61" s="20" t="s">
        <v>48</v>
      </c>
      <c r="B61" s="33"/>
      <c r="C61" s="33"/>
      <c r="D61" s="95">
        <f>SUM(D44:D57)</f>
        <v>860</v>
      </c>
      <c r="E61" s="96">
        <f>SUM(E44:E60)</f>
        <v>45205373.26</v>
      </c>
      <c r="F61" s="96">
        <f>SUM(F44:F60)</f>
        <v>4582840.96</v>
      </c>
      <c r="G61" s="97">
        <f>1-(F61/E61)</f>
        <v>0.8986217648587557</v>
      </c>
      <c r="H61" s="76"/>
    </row>
    <row r="62" spans="1:8" ht="17.25">
      <c r="A62" s="35"/>
      <c r="B62" s="36"/>
      <c r="C62" s="36"/>
      <c r="D62" s="113"/>
      <c r="E62" s="107"/>
      <c r="F62" s="34"/>
      <c r="G62" s="34"/>
      <c r="H62" s="78"/>
    </row>
    <row r="63" spans="1:8" ht="17.25">
      <c r="A63" s="35" t="s">
        <v>49</v>
      </c>
      <c r="B63" s="36"/>
      <c r="C63" s="36"/>
      <c r="D63" s="114"/>
      <c r="E63" s="108"/>
      <c r="F63" s="109">
        <f>F61+F39</f>
        <v>5088675.46</v>
      </c>
      <c r="G63" s="108"/>
      <c r="H63" s="78"/>
    </row>
    <row r="64" spans="1:8" ht="17.25">
      <c r="A64" s="35"/>
      <c r="B64" s="36"/>
      <c r="C64" s="36"/>
      <c r="D64" s="51"/>
      <c r="E64" s="36"/>
      <c r="F64" s="37"/>
      <c r="G64" s="36"/>
      <c r="H64" s="78"/>
    </row>
    <row r="65" spans="1:8" ht="1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7.25">
      <c r="A68" s="4"/>
      <c r="B68" s="40"/>
      <c r="C68" s="40"/>
      <c r="D68" s="40"/>
      <c r="E68" s="40"/>
      <c r="F68" s="41"/>
      <c r="G68" s="40"/>
      <c r="H68" s="78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">
      <c r="A70" s="71"/>
      <c r="B70" s="21"/>
      <c r="C70" s="21"/>
      <c r="H70" s="21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B6" sqref="B6"/>
    </sheetView>
  </sheetViews>
  <sheetFormatPr defaultColWidth="9.6640625" defaultRowHeight="13.5"/>
  <cols>
    <col min="1" max="1" width="39.6640625" style="58" customWidth="1"/>
    <col min="2" max="2" width="27.6640625" style="58" customWidth="1"/>
    <col min="3" max="16384" width="9.6640625" style="58" customWidth="1"/>
  </cols>
  <sheetData>
    <row r="1" spans="1:4" ht="22.5">
      <c r="A1" s="57" t="s">
        <v>0</v>
      </c>
      <c r="B1" s="36"/>
      <c r="C1" s="37"/>
      <c r="D1" s="36"/>
    </row>
    <row r="2" spans="1:4" ht="22.5">
      <c r="A2" s="57" t="s">
        <v>1</v>
      </c>
      <c r="B2" s="36"/>
      <c r="C2" s="21"/>
      <c r="D2" s="21"/>
    </row>
    <row r="3" spans="1:4" ht="22.5">
      <c r="A3" s="57" t="s">
        <v>93</v>
      </c>
      <c r="B3" s="36"/>
      <c r="C3" s="21"/>
      <c r="D3" s="21"/>
    </row>
    <row r="4" spans="1:4" ht="22.5">
      <c r="A4" s="57" t="str">
        <f>ARG!$A$3</f>
        <v>MONTH ENDED:   FEBRUARY 2019</v>
      </c>
      <c r="B4" s="36"/>
      <c r="C4" s="21"/>
      <c r="D4" s="21"/>
    </row>
    <row r="5" spans="1:4" ht="23.25" thickBot="1">
      <c r="A5" s="57"/>
      <c r="B5" s="36"/>
      <c r="C5" s="21"/>
      <c r="D5" s="21"/>
    </row>
    <row r="6" spans="1:4" ht="21" thickTop="1">
      <c r="A6" s="59" t="s">
        <v>94</v>
      </c>
      <c r="B6" s="60">
        <f>ARG!$D$39+LADYLUCK!$D$39+HOLLYWOOD!$D$40+HARNKC!$D$40+ISLE!$D$39+AMERKC!$D$39+AMERSC!$D$39+STJO!$D$39+LAGRANGE!$D$39+ISLEBV!$D$39+LUMIERE!$D$39+RIVERCITY!$D$39+CAPE!$D$39</f>
        <v>529</v>
      </c>
      <c r="C6" s="61"/>
      <c r="D6" s="21"/>
    </row>
    <row r="7" spans="1:4" ht="21">
      <c r="A7" s="62" t="s">
        <v>95</v>
      </c>
      <c r="B7" s="63">
        <f>ARG!$E$39+LADYLUCK!$E$39+HOLLYWOOD!$E$40+HARNKC!$E$40+ISLE!$E$39+AMERKC!$E$39+AMERSC!$E$39+STJO!$E$39+LAGRANGE!$E$39+ISLEBV!$E$39+LUMIERE!$E$39+RIVERCITY!$E$39+CAPE!$E$39</f>
        <v>96408868.47</v>
      </c>
      <c r="C7" s="61"/>
      <c r="D7" s="21"/>
    </row>
    <row r="8" spans="1:4" ht="21">
      <c r="A8" s="62" t="s">
        <v>96</v>
      </c>
      <c r="B8" s="63">
        <f>ARG!$F$39+LADYLUCK!$F$39+HOLLYWOOD!$F$40+HARNKC!$F$40+ISLE!$F$39+AMERKC!$F$39+AMERSC!$F$39+STJO!$F$39+LAGRANGE!$F$39+ISLEBV!$F$39+LUMIERE!$F$39+RIVERCITY!$F$39+CAPE!$F$39</f>
        <v>20312489.160000004</v>
      </c>
      <c r="C8" s="61"/>
      <c r="D8" s="21"/>
    </row>
    <row r="9" spans="1:4" ht="21">
      <c r="A9" s="62" t="s">
        <v>97</v>
      </c>
      <c r="B9" s="64">
        <f>B8/B7</f>
        <v>0.21069108560609998</v>
      </c>
      <c r="C9" s="61"/>
      <c r="D9" s="21"/>
    </row>
    <row r="10" spans="1:4" ht="21">
      <c r="A10" s="65"/>
      <c r="B10" s="66"/>
      <c r="C10" s="61"/>
      <c r="D10" s="21"/>
    </row>
    <row r="11" spans="1:4" ht="21">
      <c r="A11" s="62" t="s">
        <v>98</v>
      </c>
      <c r="B11" s="67">
        <f>ARG!$D$60+LADYLUCK!$D$60+HOLLYWOOD!$D$62+HARNKC!$D$62+ISLE!$D$61+AMERKC!$D$61+AMERSC!$D$61+STJO!$D$60+LAGRANGE!$D$60+ISLEBV!$D$61+LUMIERE!$D$62+RIVERCITY!$D$62+CAPE!$D$61</f>
        <v>16583</v>
      </c>
      <c r="C11" s="61"/>
      <c r="D11" s="21"/>
    </row>
    <row r="12" spans="1:4" ht="21">
      <c r="A12" s="62" t="s">
        <v>99</v>
      </c>
      <c r="B12" s="63">
        <f>ARG!$E$60+LADYLUCK!$E$60+HOLLYWOOD!$E$62+HARNKC!$E$62+ISLE!$E$61+AMERKC!$E$61+AMERSC!$E$61+STJO!$E$60+LAGRANGE!$E$60+ISLEBV!$E$61+LUMIERE!$E$62+RIVERCITY!$E$62+CAPE!$E$61</f>
        <v>1161107024.67</v>
      </c>
      <c r="C12" s="61"/>
      <c r="D12" s="21"/>
    </row>
    <row r="13" spans="1:4" ht="21">
      <c r="A13" s="62" t="s">
        <v>100</v>
      </c>
      <c r="B13" s="63">
        <f>ARG!$F$60+LADYLUCK!$F$60+HOLLYWOOD!$F$62+HARNKC!$F$62+ISLE!$F$61+AMERKC!$F$61+AMERSC!$F$61+STJO!$F$60+LAGRANGE!$F$60+ISLEBV!$F$61+LUMIERE!$F$62+RIVERCITY!$F$62+CAPE!$F$61</f>
        <v>113966180.99</v>
      </c>
      <c r="C13" s="61"/>
      <c r="D13" s="21"/>
    </row>
    <row r="14" spans="1:4" ht="21">
      <c r="A14" s="62" t="s">
        <v>101</v>
      </c>
      <c r="B14" s="64">
        <f>1-(B13/B12)</f>
        <v>0.9018469627962241</v>
      </c>
      <c r="C14" s="61"/>
      <c r="D14" s="21"/>
    </row>
    <row r="15" spans="1:4" ht="21">
      <c r="A15" s="65"/>
      <c r="B15" s="68"/>
      <c r="C15" s="61"/>
      <c r="D15" s="21"/>
    </row>
    <row r="16" spans="1:4" ht="21">
      <c r="A16" s="62" t="s">
        <v>102</v>
      </c>
      <c r="B16" s="63">
        <f>B13+B8</f>
        <v>134278670.15</v>
      </c>
      <c r="C16" s="61"/>
      <c r="D16" s="21"/>
    </row>
    <row r="17" spans="1:4" ht="21" thickBot="1">
      <c r="A17" s="65"/>
      <c r="B17" s="66"/>
      <c r="C17" s="61"/>
      <c r="D17" s="21"/>
    </row>
    <row r="18" spans="1:4" ht="18" thickTop="1">
      <c r="A18" s="69"/>
      <c r="B18" s="70"/>
      <c r="C18" s="21"/>
      <c r="D18" s="21"/>
    </row>
    <row r="19" spans="1:4" ht="15">
      <c r="A19" s="21"/>
      <c r="B19" s="21"/>
      <c r="C19" s="21"/>
      <c r="D19" s="21"/>
    </row>
    <row r="20" spans="1:4" ht="15">
      <c r="A20" s="71" t="s">
        <v>53</v>
      </c>
      <c r="B20" s="21"/>
      <c r="C20" s="21"/>
      <c r="D20" s="21"/>
    </row>
    <row r="21" spans="1:4" ht="17.25">
      <c r="A21" s="72"/>
      <c r="B21" s="21"/>
      <c r="C21" s="21"/>
      <c r="D21" s="21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49" t="s">
        <v>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">
      <c r="A11" s="83" t="s">
        <v>121</v>
      </c>
      <c r="B11" s="13"/>
      <c r="C11" s="14"/>
      <c r="D11" s="87"/>
      <c r="E11" s="88"/>
      <c r="F11" s="88"/>
      <c r="G11" s="89"/>
      <c r="H11" s="15"/>
    </row>
    <row r="12" spans="1:8" ht="1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">
      <c r="A13" s="83" t="s">
        <v>130</v>
      </c>
      <c r="B13" s="13"/>
      <c r="C13" s="14"/>
      <c r="D13" s="87"/>
      <c r="E13" s="88"/>
      <c r="F13" s="88"/>
      <c r="G13" s="89"/>
      <c r="H13" s="15"/>
    </row>
    <row r="14" spans="1:8" ht="1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">
      <c r="A15" s="83" t="s">
        <v>135</v>
      </c>
      <c r="B15" s="13"/>
      <c r="C15" s="14"/>
      <c r="D15" s="87"/>
      <c r="E15" s="88"/>
      <c r="F15" s="88"/>
      <c r="G15" s="89"/>
      <c r="H15" s="15"/>
    </row>
    <row r="16" spans="1:8" ht="1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">
      <c r="A18" s="83" t="s">
        <v>14</v>
      </c>
      <c r="B18" s="13"/>
      <c r="C18" s="14"/>
      <c r="D18" s="87">
        <v>1</v>
      </c>
      <c r="E18" s="88">
        <v>398627</v>
      </c>
      <c r="F18" s="88">
        <v>96191</v>
      </c>
      <c r="G18" s="89">
        <f>F18/E18</f>
        <v>0.24130578209704812</v>
      </c>
      <c r="H18" s="15"/>
    </row>
    <row r="19" spans="1:8" ht="1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">
      <c r="A25" s="84" t="s">
        <v>20</v>
      </c>
      <c r="B25" s="13"/>
      <c r="C25" s="14"/>
      <c r="D25" s="87">
        <v>1</v>
      </c>
      <c r="E25" s="88">
        <v>25167</v>
      </c>
      <c r="F25" s="88">
        <v>9524</v>
      </c>
      <c r="G25" s="89">
        <f>F25/E25</f>
        <v>0.3784320737473676</v>
      </c>
      <c r="H25" s="15"/>
    </row>
    <row r="26" spans="1:8" ht="1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">
      <c r="A29" s="85" t="s">
        <v>24</v>
      </c>
      <c r="B29" s="13"/>
      <c r="C29" s="14"/>
      <c r="D29" s="87">
        <v>1</v>
      </c>
      <c r="E29" s="88">
        <v>42012</v>
      </c>
      <c r="F29" s="88">
        <v>12648</v>
      </c>
      <c r="G29" s="89">
        <f>F29/E29</f>
        <v>0.30105684090259927</v>
      </c>
      <c r="H29" s="15"/>
    </row>
    <row r="30" spans="1:8" ht="15">
      <c r="A30" s="85" t="s">
        <v>25</v>
      </c>
      <c r="B30" s="13"/>
      <c r="C30" s="14"/>
      <c r="D30" s="87">
        <v>2</v>
      </c>
      <c r="E30" s="88">
        <v>250670</v>
      </c>
      <c r="F30" s="88">
        <v>98051</v>
      </c>
      <c r="G30" s="89">
        <f>F30/E30</f>
        <v>0.3911557027167192</v>
      </c>
      <c r="H30" s="15"/>
    </row>
    <row r="31" spans="1:8" ht="15">
      <c r="A31" s="85" t="s">
        <v>26</v>
      </c>
      <c r="B31" s="13"/>
      <c r="C31" s="14"/>
      <c r="D31" s="87"/>
      <c r="E31" s="88"/>
      <c r="F31" s="88"/>
      <c r="G31" s="89"/>
      <c r="H31" s="15"/>
    </row>
    <row r="32" spans="1:8" ht="15">
      <c r="A32" s="85" t="s">
        <v>137</v>
      </c>
      <c r="B32" s="13"/>
      <c r="C32" s="14"/>
      <c r="D32" s="87">
        <v>4</v>
      </c>
      <c r="E32" s="88">
        <v>581012</v>
      </c>
      <c r="F32" s="88">
        <v>58847</v>
      </c>
      <c r="G32" s="89">
        <f>F32/E32</f>
        <v>0.10128362236924539</v>
      </c>
      <c r="H32" s="15"/>
    </row>
    <row r="33" spans="1:8" ht="1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">
      <c r="A34" s="85" t="s">
        <v>27</v>
      </c>
      <c r="B34" s="13"/>
      <c r="C34" s="14"/>
      <c r="D34" s="87"/>
      <c r="E34" s="88"/>
      <c r="F34" s="88"/>
      <c r="G34" s="89"/>
      <c r="H34" s="15"/>
    </row>
    <row r="35" spans="1:8" ht="15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ht="15">
      <c r="A36" s="16" t="s">
        <v>29</v>
      </c>
      <c r="B36" s="13"/>
      <c r="C36" s="14"/>
      <c r="D36" s="91"/>
      <c r="E36" s="110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">
      <c r="A39" s="19" t="s">
        <v>31</v>
      </c>
      <c r="B39" s="20"/>
      <c r="C39" s="21"/>
      <c r="D39" s="95">
        <f>SUM(D9:D38)</f>
        <v>9</v>
      </c>
      <c r="E39" s="96">
        <f>SUM(E9:E38)</f>
        <v>1297488</v>
      </c>
      <c r="F39" s="96">
        <f>SUM(F9:F38)</f>
        <v>275261</v>
      </c>
      <c r="G39" s="97">
        <f>F39/E39</f>
        <v>0.21214916823893554</v>
      </c>
      <c r="H39" s="15"/>
    </row>
    <row r="40" spans="1:8" ht="15">
      <c r="A40" s="22"/>
      <c r="B40" s="22"/>
      <c r="C40" s="22"/>
      <c r="D40" s="98"/>
      <c r="E40" s="99"/>
      <c r="F40" s="100"/>
      <c r="G40" s="100"/>
      <c r="H40" s="2"/>
    </row>
    <row r="41" spans="1:8" ht="17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">
      <c r="A44" s="27" t="s">
        <v>36</v>
      </c>
      <c r="B44" s="28"/>
      <c r="C44" s="14"/>
      <c r="D44" s="87">
        <v>32</v>
      </c>
      <c r="E44" s="88">
        <v>563341.44</v>
      </c>
      <c r="F44" s="88">
        <v>41954.97</v>
      </c>
      <c r="G44" s="89">
        <f>1-(+F44/E44)</f>
        <v>0.9255247936313721</v>
      </c>
      <c r="H44" s="15"/>
    </row>
    <row r="45" spans="1:8" ht="1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">
      <c r="A46" s="27" t="s">
        <v>38</v>
      </c>
      <c r="B46" s="28"/>
      <c r="C46" s="14"/>
      <c r="D46" s="87">
        <v>60</v>
      </c>
      <c r="E46" s="88">
        <v>1644162.75</v>
      </c>
      <c r="F46" s="88">
        <v>159261.5</v>
      </c>
      <c r="G46" s="89">
        <f>1-(+F46/E46)</f>
        <v>0.9031351975344291</v>
      </c>
      <c r="H46" s="15"/>
    </row>
    <row r="47" spans="1:8" ht="15">
      <c r="A47" s="27" t="s">
        <v>39</v>
      </c>
      <c r="B47" s="28"/>
      <c r="C47" s="14"/>
      <c r="D47" s="87">
        <v>7</v>
      </c>
      <c r="E47" s="88">
        <v>231619</v>
      </c>
      <c r="F47" s="88">
        <v>17621.51</v>
      </c>
      <c r="G47" s="89">
        <f>1-(+F47/E47)</f>
        <v>0.9239202742434774</v>
      </c>
      <c r="H47" s="15"/>
    </row>
    <row r="48" spans="1:8" ht="15">
      <c r="A48" s="27" t="s">
        <v>40</v>
      </c>
      <c r="B48" s="28"/>
      <c r="C48" s="14"/>
      <c r="D48" s="87">
        <v>45</v>
      </c>
      <c r="E48" s="88">
        <v>2092846.5</v>
      </c>
      <c r="F48" s="88">
        <v>204766.93</v>
      </c>
      <c r="G48" s="89">
        <f>1-(+F48/E48)</f>
        <v>0.9021586485200898</v>
      </c>
      <c r="H48" s="15"/>
    </row>
    <row r="49" spans="1:8" ht="1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">
      <c r="A50" s="27" t="s">
        <v>42</v>
      </c>
      <c r="B50" s="28"/>
      <c r="C50" s="14"/>
      <c r="D50" s="87">
        <v>4</v>
      </c>
      <c r="E50" s="88">
        <v>640789</v>
      </c>
      <c r="F50" s="88">
        <v>10917.5</v>
      </c>
      <c r="G50" s="89">
        <f>1-(+F50/E50)</f>
        <v>0.9829624104034246</v>
      </c>
      <c r="H50" s="15"/>
    </row>
    <row r="51" spans="1:8" ht="1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">
      <c r="A53" s="29" t="s">
        <v>65</v>
      </c>
      <c r="B53" s="30"/>
      <c r="C53" s="14"/>
      <c r="D53" s="87">
        <v>367</v>
      </c>
      <c r="E53" s="88">
        <v>19637543</v>
      </c>
      <c r="F53" s="88">
        <v>2196072.23</v>
      </c>
      <c r="G53" s="89">
        <f>1-(+F53/E53)</f>
        <v>0.8881697048352739</v>
      </c>
      <c r="H53" s="15"/>
    </row>
    <row r="54" spans="1:8" ht="1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ht="15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ht="1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">
      <c r="A59" s="32"/>
      <c r="B59" s="18"/>
      <c r="C59" s="14"/>
      <c r="D59" s="91"/>
      <c r="E59" s="112"/>
      <c r="F59" s="94"/>
      <c r="G59" s="93"/>
      <c r="H59" s="15"/>
    </row>
    <row r="60" spans="1:8" ht="15">
      <c r="A60" s="20" t="s">
        <v>48</v>
      </c>
      <c r="B60" s="20"/>
      <c r="C60" s="21"/>
      <c r="D60" s="95">
        <f>SUM(D44:D56)</f>
        <v>515</v>
      </c>
      <c r="E60" s="96">
        <f>SUM(E44:E59)</f>
        <v>24810301.689999998</v>
      </c>
      <c r="F60" s="96">
        <f>SUM(F44:F59)</f>
        <v>2630594.64</v>
      </c>
      <c r="G60" s="97">
        <f>1-(F60/E60)</f>
        <v>0.8939716786652262</v>
      </c>
      <c r="H60" s="15"/>
    </row>
    <row r="61" spans="1:8" ht="15">
      <c r="A61" s="33"/>
      <c r="B61" s="33"/>
      <c r="C61" s="50"/>
      <c r="D61" s="113"/>
      <c r="E61" s="107"/>
      <c r="F61" s="34"/>
      <c r="G61" s="34"/>
      <c r="H61" s="2"/>
    </row>
    <row r="62" spans="1:8" ht="17.25">
      <c r="A62" s="35" t="s">
        <v>49</v>
      </c>
      <c r="B62" s="36"/>
      <c r="C62" s="39"/>
      <c r="D62" s="114"/>
      <c r="E62" s="108"/>
      <c r="F62" s="109">
        <f>F60+F39</f>
        <v>2905855.64</v>
      </c>
      <c r="G62" s="108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43"/>
      <c r="B70" s="39"/>
      <c r="C70" s="39"/>
      <c r="D70" s="39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55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82" t="s">
        <v>109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30" t="s">
        <v>115</v>
      </c>
      <c r="B9" s="131"/>
      <c r="C9" s="14"/>
      <c r="D9" s="87">
        <v>5</v>
      </c>
      <c r="E9" s="88">
        <v>1115817</v>
      </c>
      <c r="F9" s="88">
        <v>79142.5</v>
      </c>
      <c r="G9" s="89">
        <f aca="true" t="shared" si="0" ref="G9:G14">F9/E9</f>
        <v>0.07092784927994465</v>
      </c>
      <c r="H9" s="15"/>
    </row>
    <row r="10" spans="1:8" ht="15">
      <c r="A10" s="130" t="s">
        <v>11</v>
      </c>
      <c r="B10" s="131"/>
      <c r="C10" s="14"/>
      <c r="D10" s="87"/>
      <c r="E10" s="88"/>
      <c r="F10" s="88"/>
      <c r="G10" s="89"/>
      <c r="H10" s="15"/>
    </row>
    <row r="11" spans="1:8" ht="15">
      <c r="A11" s="130" t="s">
        <v>118</v>
      </c>
      <c r="B11" s="131"/>
      <c r="C11" s="14"/>
      <c r="D11" s="87">
        <v>1</v>
      </c>
      <c r="E11" s="88">
        <v>327135</v>
      </c>
      <c r="F11" s="88">
        <v>94545</v>
      </c>
      <c r="G11" s="89">
        <f t="shared" si="0"/>
        <v>0.28900912467330003</v>
      </c>
      <c r="H11" s="15"/>
    </row>
    <row r="12" spans="1:8" ht="15">
      <c r="A12" s="130" t="s">
        <v>73</v>
      </c>
      <c r="B12" s="131"/>
      <c r="C12" s="14"/>
      <c r="D12" s="87">
        <v>1</v>
      </c>
      <c r="E12" s="88">
        <v>139934</v>
      </c>
      <c r="F12" s="88">
        <v>18783.5</v>
      </c>
      <c r="G12" s="89">
        <f t="shared" si="0"/>
        <v>0.1342311375362671</v>
      </c>
      <c r="H12" s="15"/>
    </row>
    <row r="13" spans="1:8" ht="15">
      <c r="A13" s="130" t="s">
        <v>122</v>
      </c>
      <c r="B13" s="131"/>
      <c r="C13" s="14"/>
      <c r="D13" s="87">
        <v>2</v>
      </c>
      <c r="E13" s="88">
        <v>291824</v>
      </c>
      <c r="F13" s="88">
        <v>68594.5</v>
      </c>
      <c r="G13" s="89">
        <f t="shared" si="0"/>
        <v>0.23505434782608695</v>
      </c>
      <c r="H13" s="15"/>
    </row>
    <row r="14" spans="1:8" ht="15">
      <c r="A14" s="130" t="s">
        <v>25</v>
      </c>
      <c r="B14" s="131"/>
      <c r="C14" s="14"/>
      <c r="D14" s="87">
        <v>1</v>
      </c>
      <c r="E14" s="88">
        <v>265195</v>
      </c>
      <c r="F14" s="88">
        <v>85918.5</v>
      </c>
      <c r="G14" s="89">
        <f t="shared" si="0"/>
        <v>0.3239823526084579</v>
      </c>
      <c r="H14" s="15"/>
    </row>
    <row r="15" spans="1:8" ht="15">
      <c r="A15" s="130" t="s">
        <v>57</v>
      </c>
      <c r="B15" s="131"/>
      <c r="C15" s="14"/>
      <c r="D15" s="87"/>
      <c r="E15" s="88"/>
      <c r="F15" s="88"/>
      <c r="G15" s="89"/>
      <c r="H15" s="15"/>
    </row>
    <row r="16" spans="1:8" ht="15">
      <c r="A16" s="130" t="s">
        <v>10</v>
      </c>
      <c r="B16" s="131"/>
      <c r="C16" s="14"/>
      <c r="D16" s="87"/>
      <c r="E16" s="88"/>
      <c r="F16" s="88"/>
      <c r="G16" s="89"/>
      <c r="H16" s="15"/>
    </row>
    <row r="17" spans="1:8" ht="15">
      <c r="A17" s="130" t="s">
        <v>14</v>
      </c>
      <c r="B17" s="131"/>
      <c r="C17" s="14"/>
      <c r="D17" s="87">
        <v>2</v>
      </c>
      <c r="E17" s="88">
        <v>1006944</v>
      </c>
      <c r="F17" s="88">
        <v>299916</v>
      </c>
      <c r="G17" s="89">
        <f aca="true" t="shared" si="1" ref="G17:G25">F17/E17</f>
        <v>0.29784774525693586</v>
      </c>
      <c r="H17" s="15"/>
    </row>
    <row r="18" spans="1:8" ht="15">
      <c r="A18" s="130" t="s">
        <v>15</v>
      </c>
      <c r="B18" s="131"/>
      <c r="C18" s="14"/>
      <c r="D18" s="87">
        <v>2</v>
      </c>
      <c r="E18" s="88">
        <v>1113446</v>
      </c>
      <c r="F18" s="88">
        <v>187486</v>
      </c>
      <c r="G18" s="89">
        <f t="shared" si="1"/>
        <v>0.16838355878955963</v>
      </c>
      <c r="H18" s="15"/>
    </row>
    <row r="19" spans="1:8" ht="15">
      <c r="A19" s="130" t="s">
        <v>58</v>
      </c>
      <c r="B19" s="131"/>
      <c r="C19" s="14"/>
      <c r="D19" s="87">
        <v>1</v>
      </c>
      <c r="E19" s="88">
        <v>348868</v>
      </c>
      <c r="F19" s="88">
        <v>89334.5</v>
      </c>
      <c r="G19" s="89">
        <f t="shared" si="1"/>
        <v>0.2560696309205774</v>
      </c>
      <c r="H19" s="15"/>
    </row>
    <row r="20" spans="1:8" ht="15">
      <c r="A20" s="130" t="s">
        <v>17</v>
      </c>
      <c r="B20" s="131"/>
      <c r="C20" s="14"/>
      <c r="D20" s="87">
        <v>1</v>
      </c>
      <c r="E20" s="88">
        <v>141506</v>
      </c>
      <c r="F20" s="88">
        <v>40910</v>
      </c>
      <c r="G20" s="89">
        <f t="shared" si="1"/>
        <v>0.28910434893220077</v>
      </c>
      <c r="H20" s="15"/>
    </row>
    <row r="21" spans="1:8" ht="15">
      <c r="A21" s="130" t="s">
        <v>133</v>
      </c>
      <c r="B21" s="131"/>
      <c r="C21" s="14"/>
      <c r="D21" s="87"/>
      <c r="E21" s="88"/>
      <c r="F21" s="88"/>
      <c r="G21" s="89"/>
      <c r="H21" s="15"/>
    </row>
    <row r="22" spans="1:8" ht="15">
      <c r="A22" s="130" t="s">
        <v>59</v>
      </c>
      <c r="B22" s="131"/>
      <c r="C22" s="14"/>
      <c r="D22" s="87">
        <v>4</v>
      </c>
      <c r="E22" s="88">
        <v>2808959</v>
      </c>
      <c r="F22" s="88">
        <v>556334.5</v>
      </c>
      <c r="G22" s="89">
        <f t="shared" si="1"/>
        <v>0.19805718061388577</v>
      </c>
      <c r="H22" s="15"/>
    </row>
    <row r="23" spans="1:8" ht="15">
      <c r="A23" s="130" t="s">
        <v>60</v>
      </c>
      <c r="B23" s="131"/>
      <c r="C23" s="14"/>
      <c r="D23" s="87">
        <v>5</v>
      </c>
      <c r="E23" s="88">
        <v>1114730</v>
      </c>
      <c r="F23" s="88">
        <v>281336.5</v>
      </c>
      <c r="G23" s="89">
        <f t="shared" si="1"/>
        <v>0.25238084558592666</v>
      </c>
      <c r="H23" s="15"/>
    </row>
    <row r="24" spans="1:8" ht="15">
      <c r="A24" s="132" t="s">
        <v>20</v>
      </c>
      <c r="B24" s="131"/>
      <c r="C24" s="14"/>
      <c r="D24" s="87">
        <v>6</v>
      </c>
      <c r="E24" s="88">
        <v>853195</v>
      </c>
      <c r="F24" s="88">
        <v>160923</v>
      </c>
      <c r="G24" s="89">
        <f t="shared" si="1"/>
        <v>0.1886122164335234</v>
      </c>
      <c r="H24" s="15"/>
    </row>
    <row r="25" spans="1:8" ht="15">
      <c r="A25" s="132" t="s">
        <v>21</v>
      </c>
      <c r="B25" s="131"/>
      <c r="C25" s="14"/>
      <c r="D25" s="87">
        <v>20</v>
      </c>
      <c r="E25" s="88">
        <v>210015</v>
      </c>
      <c r="F25" s="88">
        <v>210015</v>
      </c>
      <c r="G25" s="89">
        <f t="shared" si="1"/>
        <v>1</v>
      </c>
      <c r="H25" s="15"/>
    </row>
    <row r="26" spans="1:8" ht="15">
      <c r="A26" s="133" t="s">
        <v>22</v>
      </c>
      <c r="B26" s="131"/>
      <c r="C26" s="14"/>
      <c r="D26" s="87"/>
      <c r="E26" s="88"/>
      <c r="F26" s="88"/>
      <c r="G26" s="89"/>
      <c r="H26" s="15"/>
    </row>
    <row r="27" spans="1:8" ht="15">
      <c r="A27" s="133" t="s">
        <v>23</v>
      </c>
      <c r="B27" s="131"/>
      <c r="C27" s="14"/>
      <c r="D27" s="87"/>
      <c r="E27" s="88">
        <v>67252.47</v>
      </c>
      <c r="F27" s="88">
        <v>21152.47</v>
      </c>
      <c r="G27" s="89">
        <f>F27/E27</f>
        <v>0.31452331787962584</v>
      </c>
      <c r="H27" s="15"/>
    </row>
    <row r="28" spans="1:8" ht="15">
      <c r="A28" s="130" t="s">
        <v>145</v>
      </c>
      <c r="B28" s="131"/>
      <c r="C28" s="14"/>
      <c r="D28" s="87"/>
      <c r="E28" s="88"/>
      <c r="F28" s="88"/>
      <c r="G28" s="89"/>
      <c r="H28" s="15"/>
    </row>
    <row r="29" spans="1:8" ht="15">
      <c r="A29" s="133" t="s">
        <v>24</v>
      </c>
      <c r="B29" s="131"/>
      <c r="C29" s="14"/>
      <c r="D29" s="87">
        <v>2</v>
      </c>
      <c r="E29" s="88">
        <v>286159</v>
      </c>
      <c r="F29" s="88">
        <v>118199.5</v>
      </c>
      <c r="G29" s="89">
        <f>F29/E29</f>
        <v>0.4130553293798203</v>
      </c>
      <c r="H29" s="15"/>
    </row>
    <row r="30" spans="1:8" ht="15">
      <c r="A30" s="133" t="s">
        <v>138</v>
      </c>
      <c r="B30" s="131"/>
      <c r="C30" s="14"/>
      <c r="D30" s="87">
        <v>1</v>
      </c>
      <c r="E30" s="88">
        <v>17280</v>
      </c>
      <c r="F30" s="88">
        <v>636.5</v>
      </c>
      <c r="G30" s="89">
        <f>F30/E30</f>
        <v>0.036834490740740744</v>
      </c>
      <c r="H30" s="15"/>
    </row>
    <row r="31" spans="1:8" ht="15">
      <c r="A31" s="133" t="s">
        <v>61</v>
      </c>
      <c r="B31" s="131"/>
      <c r="C31" s="14"/>
      <c r="D31" s="87"/>
      <c r="E31" s="90"/>
      <c r="F31" s="88"/>
      <c r="G31" s="89"/>
      <c r="H31" s="15"/>
    </row>
    <row r="32" spans="1:8" ht="15">
      <c r="A32" s="133" t="s">
        <v>149</v>
      </c>
      <c r="B32" s="131"/>
      <c r="C32" s="14"/>
      <c r="D32" s="87">
        <v>1</v>
      </c>
      <c r="E32" s="90">
        <v>110704</v>
      </c>
      <c r="F32" s="88">
        <v>46524</v>
      </c>
      <c r="G32" s="89">
        <f>F32/E32</f>
        <v>0.42025581731464084</v>
      </c>
      <c r="H32" s="15"/>
    </row>
    <row r="33" spans="1:8" ht="15">
      <c r="A33" s="133" t="s">
        <v>62</v>
      </c>
      <c r="B33" s="131"/>
      <c r="C33" s="14"/>
      <c r="D33" s="87">
        <v>26</v>
      </c>
      <c r="E33" s="90">
        <v>2826620</v>
      </c>
      <c r="F33" s="90">
        <v>661399</v>
      </c>
      <c r="G33" s="89">
        <f>F33/E33</f>
        <v>0.23398935831487783</v>
      </c>
      <c r="H33" s="15"/>
    </row>
    <row r="34" spans="1:8" ht="15">
      <c r="A34" s="130" t="s">
        <v>63</v>
      </c>
      <c r="B34" s="131"/>
      <c r="C34" s="14"/>
      <c r="D34" s="87">
        <v>1</v>
      </c>
      <c r="E34" s="88">
        <v>154974</v>
      </c>
      <c r="F34" s="88">
        <v>31924.5</v>
      </c>
      <c r="G34" s="89">
        <f>F34/E34</f>
        <v>0.20599907081187813</v>
      </c>
      <c r="H34" s="15"/>
    </row>
    <row r="35" spans="1:8" ht="15">
      <c r="A35" s="130" t="s">
        <v>112</v>
      </c>
      <c r="B35" s="131"/>
      <c r="C35" s="14"/>
      <c r="D35" s="87">
        <v>1</v>
      </c>
      <c r="E35" s="88">
        <v>269189</v>
      </c>
      <c r="F35" s="88">
        <v>77173.5</v>
      </c>
      <c r="G35" s="89">
        <f>F35/E35</f>
        <v>0.2866889063074643</v>
      </c>
      <c r="H35" s="15"/>
    </row>
    <row r="36" spans="1:8" ht="15">
      <c r="A36" s="16" t="s">
        <v>28</v>
      </c>
      <c r="B36" s="13"/>
      <c r="C36" s="14"/>
      <c r="D36" s="91"/>
      <c r="E36" s="92">
        <v>408885</v>
      </c>
      <c r="F36" s="88">
        <v>64335</v>
      </c>
      <c r="G36" s="93"/>
      <c r="H36" s="15"/>
    </row>
    <row r="37" spans="1:8" ht="15">
      <c r="A37" s="16" t="s">
        <v>29</v>
      </c>
      <c r="B37" s="13"/>
      <c r="C37" s="14"/>
      <c r="D37" s="91"/>
      <c r="E37" s="92"/>
      <c r="F37" s="88"/>
      <c r="G37" s="93"/>
      <c r="H37" s="15"/>
    </row>
    <row r="38" spans="1:8" ht="15">
      <c r="A38" s="16" t="s">
        <v>30</v>
      </c>
      <c r="B38" s="13"/>
      <c r="C38" s="14"/>
      <c r="D38" s="91"/>
      <c r="E38" s="92"/>
      <c r="F38" s="90"/>
      <c r="G38" s="93"/>
      <c r="H38" s="15"/>
    </row>
    <row r="39" spans="1:8" ht="15">
      <c r="A39" s="17"/>
      <c r="B39" s="18"/>
      <c r="C39" s="21"/>
      <c r="D39" s="91"/>
      <c r="E39" s="94"/>
      <c r="F39" s="94"/>
      <c r="G39" s="93"/>
      <c r="H39" s="15"/>
    </row>
    <row r="40" spans="1:8" ht="15">
      <c r="A40" s="19" t="s">
        <v>31</v>
      </c>
      <c r="B40" s="20"/>
      <c r="C40" s="22"/>
      <c r="D40" s="95">
        <f>SUM(D9:D39)</f>
        <v>83</v>
      </c>
      <c r="E40" s="96">
        <f>SUM(E9:E39)</f>
        <v>13878631.47</v>
      </c>
      <c r="F40" s="96">
        <f>SUM(F9:F39)</f>
        <v>3194583.97</v>
      </c>
      <c r="G40" s="97">
        <f>F40/E40</f>
        <v>0.2301800416637189</v>
      </c>
      <c r="H40" s="2"/>
    </row>
    <row r="41" spans="1:8" ht="15">
      <c r="A41" s="22"/>
      <c r="B41" s="22"/>
      <c r="C41" s="24"/>
      <c r="D41" s="98"/>
      <c r="E41" s="99"/>
      <c r="F41" s="100"/>
      <c r="G41" s="100"/>
      <c r="H41" s="2"/>
    </row>
    <row r="42" spans="1:8" ht="17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">
      <c r="A45" s="27" t="s">
        <v>36</v>
      </c>
      <c r="B45" s="28"/>
      <c r="C45" s="14"/>
      <c r="D45" s="87">
        <v>172</v>
      </c>
      <c r="E45" s="88">
        <v>26261601.2</v>
      </c>
      <c r="F45" s="88">
        <v>1477103.48</v>
      </c>
      <c r="G45" s="89">
        <f aca="true" t="shared" si="2" ref="G45:G51">1-(+F45/E45)</f>
        <v>0.9437542490745005</v>
      </c>
      <c r="H45" s="15"/>
    </row>
    <row r="46" spans="1:8" ht="15">
      <c r="A46" s="27" t="s">
        <v>37</v>
      </c>
      <c r="B46" s="28"/>
      <c r="C46" s="14"/>
      <c r="D46" s="87">
        <v>2</v>
      </c>
      <c r="E46" s="88">
        <v>883916.87</v>
      </c>
      <c r="F46" s="88">
        <v>121301.02</v>
      </c>
      <c r="G46" s="89">
        <f t="shared" si="2"/>
        <v>0.8627687465677627</v>
      </c>
      <c r="H46" s="15"/>
    </row>
    <row r="47" spans="1:8" ht="15">
      <c r="A47" s="27" t="s">
        <v>38</v>
      </c>
      <c r="B47" s="28"/>
      <c r="C47" s="14"/>
      <c r="D47" s="87">
        <v>309</v>
      </c>
      <c r="E47" s="88">
        <v>26902828.21</v>
      </c>
      <c r="F47" s="88">
        <v>1652614.48</v>
      </c>
      <c r="G47" s="89">
        <f t="shared" si="2"/>
        <v>0.9385709759918212</v>
      </c>
      <c r="H47" s="15"/>
    </row>
    <row r="48" spans="1:8" ht="15">
      <c r="A48" s="27" t="s">
        <v>39</v>
      </c>
      <c r="B48" s="28"/>
      <c r="C48" s="14"/>
      <c r="D48" s="87">
        <v>23</v>
      </c>
      <c r="E48" s="88">
        <v>904271</v>
      </c>
      <c r="F48" s="88">
        <v>101876.5</v>
      </c>
      <c r="G48" s="89">
        <f t="shared" si="2"/>
        <v>0.8873385301530183</v>
      </c>
      <c r="H48" s="15"/>
    </row>
    <row r="49" spans="1:8" ht="15">
      <c r="A49" s="27" t="s">
        <v>40</v>
      </c>
      <c r="B49" s="28"/>
      <c r="C49" s="14"/>
      <c r="D49" s="87">
        <v>135</v>
      </c>
      <c r="E49" s="88">
        <v>11756656.22</v>
      </c>
      <c r="F49" s="88">
        <v>889725.89</v>
      </c>
      <c r="G49" s="89">
        <f t="shared" si="2"/>
        <v>0.9243215185210204</v>
      </c>
      <c r="H49" s="15"/>
    </row>
    <row r="50" spans="1:8" ht="15">
      <c r="A50" s="27" t="s">
        <v>41</v>
      </c>
      <c r="B50" s="28"/>
      <c r="C50" s="14"/>
      <c r="D50" s="87">
        <v>3</v>
      </c>
      <c r="E50" s="88">
        <v>189769</v>
      </c>
      <c r="F50" s="88">
        <v>18646</v>
      </c>
      <c r="G50" s="89">
        <f t="shared" si="2"/>
        <v>0.9017436989181584</v>
      </c>
      <c r="H50" s="15"/>
    </row>
    <row r="51" spans="1:8" ht="15">
      <c r="A51" s="27" t="s">
        <v>42</v>
      </c>
      <c r="B51" s="28"/>
      <c r="C51" s="14"/>
      <c r="D51" s="87">
        <v>36</v>
      </c>
      <c r="E51" s="88">
        <v>3196570</v>
      </c>
      <c r="F51" s="88">
        <v>294218.47</v>
      </c>
      <c r="G51" s="89">
        <f t="shared" si="2"/>
        <v>0.9079580706820123</v>
      </c>
      <c r="H51" s="15"/>
    </row>
    <row r="52" spans="1:8" ht="15">
      <c r="A52" s="27" t="s">
        <v>43</v>
      </c>
      <c r="B52" s="28"/>
      <c r="C52" s="14"/>
      <c r="D52" s="87"/>
      <c r="E52" s="88"/>
      <c r="F52" s="88"/>
      <c r="G52" s="89"/>
      <c r="H52" s="15"/>
    </row>
    <row r="53" spans="1:8" ht="15">
      <c r="A53" s="27" t="s">
        <v>44</v>
      </c>
      <c r="B53" s="28"/>
      <c r="C53" s="14"/>
      <c r="D53" s="87">
        <v>4</v>
      </c>
      <c r="E53" s="88">
        <v>304800</v>
      </c>
      <c r="F53" s="88">
        <v>-7400</v>
      </c>
      <c r="G53" s="89">
        <f>1-(+F53/E53)</f>
        <v>1.0242782152230971</v>
      </c>
      <c r="H53" s="15"/>
    </row>
    <row r="54" spans="1:8" ht="15">
      <c r="A54" s="29" t="s">
        <v>64</v>
      </c>
      <c r="B54" s="30"/>
      <c r="C54" s="14"/>
      <c r="D54" s="87">
        <v>2</v>
      </c>
      <c r="E54" s="88">
        <v>218200</v>
      </c>
      <c r="F54" s="88">
        <v>39300</v>
      </c>
      <c r="G54" s="89">
        <f>1-(+F54/E54)</f>
        <v>0.8198900091659028</v>
      </c>
      <c r="H54" s="15"/>
    </row>
    <row r="55" spans="1:8" ht="15">
      <c r="A55" s="27" t="s">
        <v>65</v>
      </c>
      <c r="B55" s="30"/>
      <c r="C55" s="14"/>
      <c r="D55" s="87">
        <v>1317</v>
      </c>
      <c r="E55" s="88">
        <v>91686903.09</v>
      </c>
      <c r="F55" s="88">
        <v>10811304.83</v>
      </c>
      <c r="G55" s="89">
        <f>1-(+F55/E55)</f>
        <v>0.8820845238999118</v>
      </c>
      <c r="H55" s="15"/>
    </row>
    <row r="56" spans="1:8" ht="1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ht="15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ht="15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ht="15">
      <c r="A60" s="16" t="s">
        <v>30</v>
      </c>
      <c r="B60" s="28"/>
      <c r="C60" s="14"/>
      <c r="D60" s="91"/>
      <c r="E60" s="92"/>
      <c r="F60" s="90"/>
      <c r="G60" s="93"/>
      <c r="H60" s="15"/>
    </row>
    <row r="61" spans="1:8" ht="15">
      <c r="A61" s="32"/>
      <c r="B61" s="18"/>
      <c r="C61" s="21"/>
      <c r="D61" s="91"/>
      <c r="E61" s="94"/>
      <c r="F61" s="94"/>
      <c r="G61" s="93"/>
      <c r="H61" s="15"/>
    </row>
    <row r="62" spans="1:8" ht="15">
      <c r="A62" s="20" t="s">
        <v>48</v>
      </c>
      <c r="B62" s="20"/>
      <c r="C62" s="33"/>
      <c r="D62" s="95">
        <f>SUM(D45:D58)</f>
        <v>2003</v>
      </c>
      <c r="E62" s="96">
        <f>SUM(E45:E61)</f>
        <v>162305515.59</v>
      </c>
      <c r="F62" s="96">
        <f>SUM(F45:F61)</f>
        <v>15398690.67</v>
      </c>
      <c r="G62" s="97">
        <f>1-(+F62/E62)</f>
        <v>0.9051252780041152</v>
      </c>
      <c r="H62" s="2"/>
    </row>
    <row r="63" spans="1:8" ht="17.25">
      <c r="A63" s="33"/>
      <c r="B63" s="33"/>
      <c r="C63" s="36"/>
      <c r="D63" s="106"/>
      <c r="E63" s="107"/>
      <c r="F63" s="34"/>
      <c r="G63" s="34"/>
      <c r="H63" s="2"/>
    </row>
    <row r="64" spans="1:8" ht="17.25">
      <c r="A64" s="35" t="s">
        <v>49</v>
      </c>
      <c r="B64" s="36"/>
      <c r="C64" s="39"/>
      <c r="D64" s="108"/>
      <c r="E64" s="108"/>
      <c r="F64" s="109">
        <f>F62+F40</f>
        <v>18593274.64</v>
      </c>
      <c r="G64" s="108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38"/>
      <c r="B72" s="39"/>
      <c r="C72" s="39"/>
      <c r="D72" s="39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30" t="s">
        <v>115</v>
      </c>
      <c r="B9" s="131"/>
      <c r="C9" s="14"/>
      <c r="D9" s="87"/>
      <c r="E9" s="115"/>
      <c r="F9" s="88"/>
      <c r="G9" s="89"/>
      <c r="H9" s="15"/>
    </row>
    <row r="10" spans="1:8" ht="15">
      <c r="A10" s="130" t="s">
        <v>11</v>
      </c>
      <c r="B10" s="131"/>
      <c r="C10" s="14"/>
      <c r="D10" s="87">
        <v>5</v>
      </c>
      <c r="E10" s="115">
        <v>3375177</v>
      </c>
      <c r="F10" s="88">
        <v>535036</v>
      </c>
      <c r="G10" s="116">
        <f>F10/E10</f>
        <v>0.15852087164613884</v>
      </c>
      <c r="H10" s="15"/>
    </row>
    <row r="11" spans="1:8" ht="15">
      <c r="A11" s="130" t="s">
        <v>118</v>
      </c>
      <c r="B11" s="131"/>
      <c r="C11" s="14"/>
      <c r="D11" s="87">
        <v>6</v>
      </c>
      <c r="E11" s="115">
        <v>485289</v>
      </c>
      <c r="F11" s="88">
        <v>82989</v>
      </c>
      <c r="G11" s="116">
        <f>F11/E11</f>
        <v>0.17100943973590993</v>
      </c>
      <c r="H11" s="15"/>
    </row>
    <row r="12" spans="1:8" ht="15">
      <c r="A12" s="130" t="s">
        <v>73</v>
      </c>
      <c r="B12" s="131"/>
      <c r="C12" s="14"/>
      <c r="D12" s="87">
        <v>2</v>
      </c>
      <c r="E12" s="115">
        <v>222553</v>
      </c>
      <c r="F12" s="88">
        <v>72929.5</v>
      </c>
      <c r="G12" s="116">
        <f>F12/E12</f>
        <v>0.32769497602818204</v>
      </c>
      <c r="H12" s="15"/>
    </row>
    <row r="13" spans="1:8" ht="15">
      <c r="A13" s="130" t="s">
        <v>122</v>
      </c>
      <c r="B13" s="131"/>
      <c r="C13" s="14"/>
      <c r="D13" s="87"/>
      <c r="E13" s="115"/>
      <c r="F13" s="88"/>
      <c r="G13" s="116"/>
      <c r="H13" s="15"/>
    </row>
    <row r="14" spans="1:8" ht="15">
      <c r="A14" s="130" t="s">
        <v>25</v>
      </c>
      <c r="B14" s="131"/>
      <c r="C14" s="14"/>
      <c r="D14" s="87">
        <v>2</v>
      </c>
      <c r="E14" s="115">
        <v>358257</v>
      </c>
      <c r="F14" s="88">
        <v>134219.5</v>
      </c>
      <c r="G14" s="116">
        <f>F14/E14</f>
        <v>0.3746458547913928</v>
      </c>
      <c r="H14" s="15"/>
    </row>
    <row r="15" spans="1:8" ht="15">
      <c r="A15" s="130" t="s">
        <v>57</v>
      </c>
      <c r="B15" s="131"/>
      <c r="C15" s="14"/>
      <c r="D15" s="87"/>
      <c r="E15" s="115"/>
      <c r="F15" s="88"/>
      <c r="G15" s="116"/>
      <c r="H15" s="15"/>
    </row>
    <row r="16" spans="1:8" ht="15">
      <c r="A16" s="130" t="s">
        <v>10</v>
      </c>
      <c r="B16" s="131"/>
      <c r="C16" s="14"/>
      <c r="D16" s="87"/>
      <c r="E16" s="115"/>
      <c r="F16" s="88"/>
      <c r="G16" s="116"/>
      <c r="H16" s="15"/>
    </row>
    <row r="17" spans="1:8" ht="15">
      <c r="A17" s="130" t="s">
        <v>14</v>
      </c>
      <c r="B17" s="131"/>
      <c r="C17" s="14"/>
      <c r="D17" s="87">
        <v>2</v>
      </c>
      <c r="E17" s="115">
        <v>1047541</v>
      </c>
      <c r="F17" s="88">
        <v>196595.5</v>
      </c>
      <c r="G17" s="89">
        <f aca="true" t="shared" si="0" ref="G17:G23">F17/E17</f>
        <v>0.1876733225716225</v>
      </c>
      <c r="H17" s="15"/>
    </row>
    <row r="18" spans="1:8" ht="15">
      <c r="A18" s="130" t="s">
        <v>15</v>
      </c>
      <c r="B18" s="131"/>
      <c r="C18" s="14"/>
      <c r="D18" s="87">
        <v>2</v>
      </c>
      <c r="E18" s="115">
        <v>1474724</v>
      </c>
      <c r="F18" s="88">
        <v>213417.5</v>
      </c>
      <c r="G18" s="116">
        <f t="shared" si="0"/>
        <v>0.14471690974039889</v>
      </c>
      <c r="H18" s="15"/>
    </row>
    <row r="19" spans="1:8" ht="15">
      <c r="A19" s="130" t="s">
        <v>58</v>
      </c>
      <c r="B19" s="131"/>
      <c r="C19" s="14"/>
      <c r="D19" s="87">
        <v>1</v>
      </c>
      <c r="E19" s="115">
        <v>286940</v>
      </c>
      <c r="F19" s="88">
        <v>123562</v>
      </c>
      <c r="G19" s="89">
        <f t="shared" si="0"/>
        <v>0.4306196417369485</v>
      </c>
      <c r="H19" s="15"/>
    </row>
    <row r="20" spans="1:8" ht="15">
      <c r="A20" s="130" t="s">
        <v>17</v>
      </c>
      <c r="B20" s="131"/>
      <c r="C20" s="14"/>
      <c r="D20" s="87"/>
      <c r="E20" s="115"/>
      <c r="F20" s="88"/>
      <c r="G20" s="89"/>
      <c r="H20" s="15"/>
    </row>
    <row r="21" spans="1:8" ht="15">
      <c r="A21" s="130" t="s">
        <v>133</v>
      </c>
      <c r="B21" s="131"/>
      <c r="C21" s="14"/>
      <c r="D21" s="87"/>
      <c r="E21" s="115"/>
      <c r="F21" s="88"/>
      <c r="G21" s="89"/>
      <c r="H21" s="15"/>
    </row>
    <row r="22" spans="1:8" ht="15">
      <c r="A22" s="130" t="s">
        <v>59</v>
      </c>
      <c r="B22" s="131"/>
      <c r="C22" s="14"/>
      <c r="D22" s="87">
        <v>5</v>
      </c>
      <c r="E22" s="115">
        <v>3170439</v>
      </c>
      <c r="F22" s="88">
        <v>255898.5</v>
      </c>
      <c r="G22" s="89">
        <f t="shared" si="0"/>
        <v>0.08071390113482707</v>
      </c>
      <c r="H22" s="15"/>
    </row>
    <row r="23" spans="1:8" ht="15">
      <c r="A23" s="130" t="s">
        <v>60</v>
      </c>
      <c r="B23" s="131"/>
      <c r="C23" s="14"/>
      <c r="D23" s="87">
        <v>3</v>
      </c>
      <c r="E23" s="115">
        <v>1398996</v>
      </c>
      <c r="F23" s="88">
        <v>163003</v>
      </c>
      <c r="G23" s="89">
        <f t="shared" si="0"/>
        <v>0.11651427166339288</v>
      </c>
      <c r="H23" s="15"/>
    </row>
    <row r="24" spans="1:8" ht="15">
      <c r="A24" s="132" t="s">
        <v>20</v>
      </c>
      <c r="B24" s="131"/>
      <c r="C24" s="14"/>
      <c r="D24" s="87">
        <v>3</v>
      </c>
      <c r="E24" s="115">
        <v>710674</v>
      </c>
      <c r="F24" s="88">
        <v>147724</v>
      </c>
      <c r="G24" s="89">
        <f>F24/E24</f>
        <v>0.20786464680007993</v>
      </c>
      <c r="H24" s="15"/>
    </row>
    <row r="25" spans="1:8" ht="15">
      <c r="A25" s="132" t="s">
        <v>21</v>
      </c>
      <c r="B25" s="131"/>
      <c r="C25" s="14"/>
      <c r="D25" s="87">
        <v>13</v>
      </c>
      <c r="E25" s="115">
        <v>167235</v>
      </c>
      <c r="F25" s="88">
        <v>167235</v>
      </c>
      <c r="G25" s="89">
        <f>F25/E25</f>
        <v>1</v>
      </c>
      <c r="H25" s="15"/>
    </row>
    <row r="26" spans="1:8" ht="15">
      <c r="A26" s="133" t="s">
        <v>22</v>
      </c>
      <c r="B26" s="131"/>
      <c r="C26" s="14"/>
      <c r="D26" s="87"/>
      <c r="E26" s="115"/>
      <c r="F26" s="88"/>
      <c r="G26" s="89"/>
      <c r="H26" s="15"/>
    </row>
    <row r="27" spans="1:8" ht="15">
      <c r="A27" s="133" t="s">
        <v>23</v>
      </c>
      <c r="B27" s="131"/>
      <c r="C27" s="14"/>
      <c r="D27" s="87"/>
      <c r="E27" s="115">
        <v>38926</v>
      </c>
      <c r="F27" s="88">
        <v>8296</v>
      </c>
      <c r="G27" s="89">
        <f>F27/E27</f>
        <v>0.2131223346863279</v>
      </c>
      <c r="H27" s="15"/>
    </row>
    <row r="28" spans="1:8" ht="15">
      <c r="A28" s="130" t="s">
        <v>145</v>
      </c>
      <c r="B28" s="131"/>
      <c r="C28" s="14"/>
      <c r="D28" s="87">
        <v>1</v>
      </c>
      <c r="E28" s="115">
        <v>145779</v>
      </c>
      <c r="F28" s="88">
        <v>9627.5</v>
      </c>
      <c r="G28" s="116">
        <f>F28/E28</f>
        <v>0.06604174812558736</v>
      </c>
      <c r="H28" s="15"/>
    </row>
    <row r="29" spans="1:8" ht="15">
      <c r="A29" s="133" t="s">
        <v>24</v>
      </c>
      <c r="B29" s="131"/>
      <c r="C29" s="14"/>
      <c r="D29" s="87">
        <v>2</v>
      </c>
      <c r="E29" s="115">
        <v>183119</v>
      </c>
      <c r="F29" s="88">
        <v>101606.5</v>
      </c>
      <c r="G29" s="89">
        <f>F29/E29</f>
        <v>0.5548659614786013</v>
      </c>
      <c r="H29" s="15"/>
    </row>
    <row r="30" spans="1:8" ht="15">
      <c r="A30" s="133" t="s">
        <v>138</v>
      </c>
      <c r="B30" s="131"/>
      <c r="C30" s="14"/>
      <c r="D30" s="117"/>
      <c r="E30" s="115"/>
      <c r="F30" s="115"/>
      <c r="G30" s="118"/>
      <c r="H30" s="15"/>
    </row>
    <row r="31" spans="1:8" ht="15">
      <c r="A31" s="133" t="s">
        <v>61</v>
      </c>
      <c r="B31" s="131"/>
      <c r="C31" s="14"/>
      <c r="D31" s="87"/>
      <c r="E31" s="119"/>
      <c r="F31" s="88"/>
      <c r="G31" s="116"/>
      <c r="H31" s="15"/>
    </row>
    <row r="32" spans="1:8" ht="15">
      <c r="A32" s="133" t="s">
        <v>149</v>
      </c>
      <c r="B32" s="131"/>
      <c r="C32" s="14"/>
      <c r="D32" s="87"/>
      <c r="E32" s="119"/>
      <c r="F32" s="88"/>
      <c r="G32" s="116"/>
      <c r="H32" s="15"/>
    </row>
    <row r="33" spans="1:8" ht="15">
      <c r="A33" s="133" t="s">
        <v>62</v>
      </c>
      <c r="B33" s="131"/>
      <c r="C33" s="14"/>
      <c r="D33" s="87">
        <v>12</v>
      </c>
      <c r="E33" s="119">
        <v>1955867</v>
      </c>
      <c r="F33" s="90">
        <v>139359</v>
      </c>
      <c r="G33" s="116">
        <f>F33/E33</f>
        <v>0.07125177734477856</v>
      </c>
      <c r="H33" s="15"/>
    </row>
    <row r="34" spans="1:8" ht="15">
      <c r="A34" s="130" t="s">
        <v>63</v>
      </c>
      <c r="B34" s="131"/>
      <c r="C34" s="14"/>
      <c r="D34" s="87"/>
      <c r="E34" s="115"/>
      <c r="F34" s="88"/>
      <c r="G34" s="116"/>
      <c r="H34" s="15"/>
    </row>
    <row r="35" spans="1:8" ht="15">
      <c r="A35" s="130" t="s">
        <v>112</v>
      </c>
      <c r="B35" s="131"/>
      <c r="C35" s="14"/>
      <c r="D35" s="87">
        <v>1</v>
      </c>
      <c r="E35" s="115">
        <v>156629</v>
      </c>
      <c r="F35" s="88">
        <v>48664.5</v>
      </c>
      <c r="G35" s="116">
        <f>F35/E35</f>
        <v>0.3106991680978618</v>
      </c>
      <c r="H35" s="15"/>
    </row>
    <row r="36" spans="1:8" ht="15">
      <c r="A36" s="16" t="s">
        <v>28</v>
      </c>
      <c r="B36" s="13"/>
      <c r="C36" s="14"/>
      <c r="D36" s="91"/>
      <c r="E36" s="119">
        <v>86775</v>
      </c>
      <c r="F36" s="90">
        <v>17271</v>
      </c>
      <c r="G36" s="93"/>
      <c r="H36" s="15"/>
    </row>
    <row r="37" spans="1:8" ht="15">
      <c r="A37" s="16" t="s">
        <v>29</v>
      </c>
      <c r="B37" s="13"/>
      <c r="C37" s="14"/>
      <c r="D37" s="91"/>
      <c r="E37" s="119"/>
      <c r="F37" s="90"/>
      <c r="G37" s="93"/>
      <c r="H37" s="15"/>
    </row>
    <row r="38" spans="1:8" ht="15">
      <c r="A38" s="16" t="s">
        <v>30</v>
      </c>
      <c r="B38" s="13"/>
      <c r="C38" s="14"/>
      <c r="D38" s="91"/>
      <c r="E38" s="115"/>
      <c r="F38" s="88"/>
      <c r="G38" s="93"/>
      <c r="H38" s="15"/>
    </row>
    <row r="39" spans="1:8" ht="15">
      <c r="A39" s="17"/>
      <c r="B39" s="18"/>
      <c r="C39" s="21"/>
      <c r="D39" s="91"/>
      <c r="E39" s="94"/>
      <c r="F39" s="94"/>
      <c r="G39" s="93"/>
      <c r="H39" s="15"/>
    </row>
    <row r="40" spans="1:8" ht="15">
      <c r="A40" s="19" t="s">
        <v>31</v>
      </c>
      <c r="B40" s="20"/>
      <c r="C40" s="22"/>
      <c r="D40" s="95">
        <f>SUM(D9:D39)</f>
        <v>60</v>
      </c>
      <c r="E40" s="96">
        <f>SUM(E9:E39)</f>
        <v>15264920</v>
      </c>
      <c r="F40" s="96">
        <f>SUM(F9:F39)</f>
        <v>2417434</v>
      </c>
      <c r="G40" s="97">
        <f>F40/E40</f>
        <v>0.15836532389295194</v>
      </c>
      <c r="H40" s="2"/>
    </row>
    <row r="41" spans="1:8" ht="15">
      <c r="A41" s="22"/>
      <c r="B41" s="22"/>
      <c r="C41" s="24"/>
      <c r="D41" s="98"/>
      <c r="E41" s="99"/>
      <c r="F41" s="100"/>
      <c r="G41" s="100"/>
      <c r="H41" s="2"/>
    </row>
    <row r="42" spans="1:8" ht="17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">
      <c r="A45" s="27" t="s">
        <v>36</v>
      </c>
      <c r="B45" s="28"/>
      <c r="C45" s="14"/>
      <c r="D45" s="87">
        <v>72</v>
      </c>
      <c r="E45" s="88">
        <v>7847140.35</v>
      </c>
      <c r="F45" s="88">
        <v>537544.62</v>
      </c>
      <c r="G45" s="89">
        <f>1-(+F45/E45)</f>
        <v>0.9314980239903572</v>
      </c>
      <c r="H45" s="15"/>
    </row>
    <row r="46" spans="1:8" ht="15">
      <c r="A46" s="27" t="s">
        <v>37</v>
      </c>
      <c r="B46" s="28"/>
      <c r="C46" s="14"/>
      <c r="D46" s="87">
        <v>2</v>
      </c>
      <c r="E46" s="88">
        <v>1501075.86</v>
      </c>
      <c r="F46" s="88">
        <v>207906.22</v>
      </c>
      <c r="G46" s="89">
        <f aca="true" t="shared" si="1" ref="G46:G55">1-(+F46/E46)</f>
        <v>0.8614951945200158</v>
      </c>
      <c r="H46" s="15"/>
    </row>
    <row r="47" spans="1:8" ht="15">
      <c r="A47" s="27" t="s">
        <v>38</v>
      </c>
      <c r="B47" s="28"/>
      <c r="C47" s="14"/>
      <c r="D47" s="87">
        <v>212</v>
      </c>
      <c r="E47" s="88">
        <v>14071045.75</v>
      </c>
      <c r="F47" s="88">
        <v>994676.18</v>
      </c>
      <c r="G47" s="89">
        <f t="shared" si="1"/>
        <v>0.9293104295393254</v>
      </c>
      <c r="H47" s="15"/>
    </row>
    <row r="48" spans="1:8" ht="15">
      <c r="A48" s="27" t="s">
        <v>39</v>
      </c>
      <c r="B48" s="28"/>
      <c r="C48" s="14"/>
      <c r="D48" s="87">
        <v>8</v>
      </c>
      <c r="E48" s="88">
        <v>2147369.5</v>
      </c>
      <c r="F48" s="88">
        <v>126904.21</v>
      </c>
      <c r="G48" s="89">
        <f t="shared" si="1"/>
        <v>0.9409024809190966</v>
      </c>
      <c r="H48" s="15"/>
    </row>
    <row r="49" spans="1:8" ht="15">
      <c r="A49" s="27" t="s">
        <v>40</v>
      </c>
      <c r="B49" s="28"/>
      <c r="C49" s="14"/>
      <c r="D49" s="87">
        <v>137</v>
      </c>
      <c r="E49" s="88">
        <v>11727685.91</v>
      </c>
      <c r="F49" s="88">
        <v>1112076</v>
      </c>
      <c r="G49" s="89">
        <f t="shared" si="1"/>
        <v>0.9051751548827078</v>
      </c>
      <c r="H49" s="15"/>
    </row>
    <row r="50" spans="1:8" ht="15">
      <c r="A50" s="27" t="s">
        <v>41</v>
      </c>
      <c r="B50" s="28"/>
      <c r="C50" s="14"/>
      <c r="D50" s="87">
        <v>8</v>
      </c>
      <c r="E50" s="88">
        <v>1653848</v>
      </c>
      <c r="F50" s="88">
        <v>23220</v>
      </c>
      <c r="G50" s="89">
        <f t="shared" si="1"/>
        <v>0.9859600156725407</v>
      </c>
      <c r="H50" s="15"/>
    </row>
    <row r="51" spans="1:8" ht="15">
      <c r="A51" s="27" t="s">
        <v>42</v>
      </c>
      <c r="B51" s="28"/>
      <c r="C51" s="14"/>
      <c r="D51" s="87">
        <v>15</v>
      </c>
      <c r="E51" s="88">
        <v>1550690</v>
      </c>
      <c r="F51" s="88">
        <v>165288.41</v>
      </c>
      <c r="G51" s="89">
        <f t="shared" si="1"/>
        <v>0.8934097659751465</v>
      </c>
      <c r="H51" s="15"/>
    </row>
    <row r="52" spans="1:8" ht="15">
      <c r="A52" s="27" t="s">
        <v>43</v>
      </c>
      <c r="B52" s="28"/>
      <c r="C52" s="14"/>
      <c r="D52" s="87">
        <v>2</v>
      </c>
      <c r="E52" s="88">
        <v>190900</v>
      </c>
      <c r="F52" s="88">
        <v>19230</v>
      </c>
      <c r="G52" s="89">
        <f t="shared" si="1"/>
        <v>0.8992666317443688</v>
      </c>
      <c r="H52" s="15"/>
    </row>
    <row r="53" spans="1:8" ht="15">
      <c r="A53" s="27" t="s">
        <v>44</v>
      </c>
      <c r="B53" s="28"/>
      <c r="C53" s="14"/>
      <c r="D53" s="87">
        <v>2</v>
      </c>
      <c r="E53" s="88">
        <v>518400</v>
      </c>
      <c r="F53" s="88">
        <v>51825</v>
      </c>
      <c r="G53" s="89">
        <f t="shared" si="1"/>
        <v>0.9000289351851852</v>
      </c>
      <c r="H53" s="15"/>
    </row>
    <row r="54" spans="1:8" ht="15">
      <c r="A54" s="29" t="s">
        <v>64</v>
      </c>
      <c r="B54" s="30"/>
      <c r="C54" s="14"/>
      <c r="D54" s="87">
        <v>3</v>
      </c>
      <c r="E54" s="88">
        <v>273600</v>
      </c>
      <c r="F54" s="88">
        <v>-72400</v>
      </c>
      <c r="G54" s="89">
        <f t="shared" si="1"/>
        <v>1.2646198830409356</v>
      </c>
      <c r="H54" s="15"/>
    </row>
    <row r="55" spans="1:8" ht="15">
      <c r="A55" s="27" t="s">
        <v>65</v>
      </c>
      <c r="B55" s="30"/>
      <c r="C55" s="14"/>
      <c r="D55" s="87">
        <v>821</v>
      </c>
      <c r="E55" s="88">
        <v>57053871.19</v>
      </c>
      <c r="F55" s="88">
        <v>6643874.06</v>
      </c>
      <c r="G55" s="89">
        <f t="shared" si="1"/>
        <v>0.8835508630453022</v>
      </c>
      <c r="H55" s="15"/>
    </row>
    <row r="56" spans="1:8" ht="1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ht="15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ht="15">
      <c r="A59" s="16" t="s">
        <v>47</v>
      </c>
      <c r="B59" s="28"/>
      <c r="C59" s="14"/>
      <c r="D59" s="91"/>
      <c r="E59" s="92"/>
      <c r="F59" s="88">
        <v>99</v>
      </c>
      <c r="G59" s="93"/>
      <c r="H59" s="15"/>
    </row>
    <row r="60" spans="1:8" ht="15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">
      <c r="A61" s="32"/>
      <c r="B61" s="18"/>
      <c r="C61" s="21"/>
      <c r="D61" s="91"/>
      <c r="E61" s="112"/>
      <c r="F61" s="94"/>
      <c r="G61" s="93"/>
      <c r="H61" s="2"/>
    </row>
    <row r="62" spans="1:8" ht="17.25">
      <c r="A62" s="20" t="s">
        <v>48</v>
      </c>
      <c r="B62" s="20"/>
      <c r="C62" s="39"/>
      <c r="D62" s="95">
        <f>SUM(D45:D58)</f>
        <v>1282</v>
      </c>
      <c r="E62" s="96">
        <f>SUM(E45:E61)</f>
        <v>98535626.56</v>
      </c>
      <c r="F62" s="96">
        <f>SUM(F45:F61)</f>
        <v>9810243.7</v>
      </c>
      <c r="G62" s="97">
        <f>1-(F62/E62)</f>
        <v>0.9004396273460912</v>
      </c>
      <c r="H62" s="2"/>
    </row>
    <row r="63" spans="1:8" ht="17.25">
      <c r="A63" s="33"/>
      <c r="B63" s="33"/>
      <c r="C63" s="39"/>
      <c r="D63" s="113"/>
      <c r="E63" s="107"/>
      <c r="F63" s="34"/>
      <c r="G63" s="34"/>
      <c r="H63" s="2"/>
    </row>
    <row r="64" spans="1:8" ht="17.25">
      <c r="A64" s="35" t="s">
        <v>49</v>
      </c>
      <c r="B64" s="36"/>
      <c r="C64" s="39"/>
      <c r="D64" s="114"/>
      <c r="E64" s="108"/>
      <c r="F64" s="109">
        <f>F62+F40</f>
        <v>12227677.7</v>
      </c>
      <c r="G64" s="108"/>
      <c r="H64" s="2"/>
    </row>
    <row r="65" spans="1:8" ht="1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43"/>
      <c r="B72" s="39"/>
      <c r="C72" s="39"/>
      <c r="D72" s="39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68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83" t="s">
        <v>131</v>
      </c>
      <c r="B9" s="13"/>
      <c r="C9" s="14"/>
      <c r="D9" s="87"/>
      <c r="E9" s="88"/>
      <c r="F9" s="88"/>
      <c r="G9" s="89"/>
      <c r="H9" s="15"/>
    </row>
    <row r="10" spans="1:8" ht="15">
      <c r="A10" s="83" t="s">
        <v>11</v>
      </c>
      <c r="B10" s="13"/>
      <c r="C10" s="14"/>
      <c r="D10" s="87">
        <v>1</v>
      </c>
      <c r="E10" s="88">
        <v>269573</v>
      </c>
      <c r="F10" s="88">
        <v>70368</v>
      </c>
      <c r="G10" s="89">
        <f aca="true" t="shared" si="0" ref="G10:G15">F10/E10</f>
        <v>0.2610350443108175</v>
      </c>
      <c r="H10" s="15"/>
    </row>
    <row r="11" spans="1:8" ht="15">
      <c r="A11" s="83" t="s">
        <v>115</v>
      </c>
      <c r="B11" s="13"/>
      <c r="C11" s="14"/>
      <c r="D11" s="87"/>
      <c r="E11" s="88"/>
      <c r="F11" s="88"/>
      <c r="G11" s="89"/>
      <c r="H11" s="15"/>
    </row>
    <row r="12" spans="1:8" ht="15">
      <c r="A12" s="83" t="s">
        <v>69</v>
      </c>
      <c r="B12" s="13"/>
      <c r="C12" s="14"/>
      <c r="D12" s="87">
        <v>1</v>
      </c>
      <c r="E12" s="88">
        <v>79956</v>
      </c>
      <c r="F12" s="88">
        <v>7401</v>
      </c>
      <c r="G12" s="89">
        <f t="shared" si="0"/>
        <v>0.09256340987543149</v>
      </c>
      <c r="H12" s="15"/>
    </row>
    <row r="13" spans="1:8" ht="15">
      <c r="A13" s="83" t="s">
        <v>70</v>
      </c>
      <c r="B13" s="13"/>
      <c r="C13" s="14"/>
      <c r="D13" s="87">
        <v>1</v>
      </c>
      <c r="E13" s="88">
        <v>6380</v>
      </c>
      <c r="F13" s="88">
        <v>2723</v>
      </c>
      <c r="G13" s="89">
        <f t="shared" si="0"/>
        <v>0.4268025078369906</v>
      </c>
      <c r="H13" s="15"/>
    </row>
    <row r="14" spans="1:8" ht="15">
      <c r="A14" s="83" t="s">
        <v>130</v>
      </c>
      <c r="B14" s="13"/>
      <c r="C14" s="14"/>
      <c r="D14" s="87"/>
      <c r="E14" s="88"/>
      <c r="F14" s="88"/>
      <c r="G14" s="89"/>
      <c r="H14" s="15"/>
    </row>
    <row r="15" spans="1:8" ht="15">
      <c r="A15" s="83" t="s">
        <v>25</v>
      </c>
      <c r="B15" s="13"/>
      <c r="C15" s="14"/>
      <c r="D15" s="87">
        <v>1</v>
      </c>
      <c r="E15" s="88">
        <v>1310</v>
      </c>
      <c r="F15" s="88">
        <v>980</v>
      </c>
      <c r="G15" s="89">
        <f t="shared" si="0"/>
        <v>0.7480916030534351</v>
      </c>
      <c r="H15" s="15"/>
    </row>
    <row r="16" spans="1:8" ht="15">
      <c r="A16" s="83" t="s">
        <v>126</v>
      </c>
      <c r="B16" s="13"/>
      <c r="C16" s="14"/>
      <c r="D16" s="87"/>
      <c r="E16" s="88"/>
      <c r="F16" s="88"/>
      <c r="G16" s="89"/>
      <c r="H16" s="15"/>
    </row>
    <row r="17" spans="1:8" ht="15">
      <c r="A17" s="83" t="s">
        <v>16</v>
      </c>
      <c r="B17" s="13"/>
      <c r="C17" s="14"/>
      <c r="D17" s="87"/>
      <c r="E17" s="88"/>
      <c r="F17" s="88"/>
      <c r="G17" s="89"/>
      <c r="H17" s="15"/>
    </row>
    <row r="18" spans="1:8" ht="15">
      <c r="A18" s="83" t="s">
        <v>14</v>
      </c>
      <c r="B18" s="13"/>
      <c r="C18" s="14"/>
      <c r="D18" s="87">
        <v>1</v>
      </c>
      <c r="E18" s="88">
        <v>386254</v>
      </c>
      <c r="F18" s="88">
        <v>147124.5</v>
      </c>
      <c r="G18" s="89">
        <f>F18/E18</f>
        <v>0.3809009097640413</v>
      </c>
      <c r="H18" s="15"/>
    </row>
    <row r="19" spans="1:8" ht="1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">
      <c r="A20" s="83" t="s">
        <v>116</v>
      </c>
      <c r="B20" s="13"/>
      <c r="C20" s="14"/>
      <c r="D20" s="87"/>
      <c r="E20" s="88"/>
      <c r="F20" s="88"/>
      <c r="G20" s="89"/>
      <c r="H20" s="15"/>
    </row>
    <row r="21" spans="1:8" ht="15">
      <c r="A21" s="83" t="s">
        <v>146</v>
      </c>
      <c r="B21" s="13"/>
      <c r="C21" s="14"/>
      <c r="D21" s="87"/>
      <c r="E21" s="88"/>
      <c r="F21" s="88"/>
      <c r="G21" s="89"/>
      <c r="H21" s="15"/>
    </row>
    <row r="22" spans="1:8" ht="15">
      <c r="A22" s="83" t="s">
        <v>88</v>
      </c>
      <c r="B22" s="13"/>
      <c r="C22" s="14"/>
      <c r="D22" s="87"/>
      <c r="E22" s="88"/>
      <c r="F22" s="88"/>
      <c r="G22" s="89"/>
      <c r="H22" s="15"/>
    </row>
    <row r="23" spans="1:8" ht="15">
      <c r="A23" s="83" t="s">
        <v>136</v>
      </c>
      <c r="B23" s="13"/>
      <c r="C23" s="14"/>
      <c r="D23" s="87">
        <v>4</v>
      </c>
      <c r="E23" s="88">
        <v>478784</v>
      </c>
      <c r="F23" s="88">
        <v>66143.5</v>
      </c>
      <c r="G23" s="89">
        <f>F23/E23</f>
        <v>0.13814893563694694</v>
      </c>
      <c r="H23" s="15"/>
    </row>
    <row r="24" spans="1:8" ht="15">
      <c r="A24" s="83" t="s">
        <v>10</v>
      </c>
      <c r="B24" s="13"/>
      <c r="C24" s="14"/>
      <c r="D24" s="87"/>
      <c r="E24" s="88"/>
      <c r="F24" s="88"/>
      <c r="G24" s="89"/>
      <c r="H24" s="15"/>
    </row>
    <row r="25" spans="1:8" ht="15">
      <c r="A25" s="84" t="s">
        <v>20</v>
      </c>
      <c r="B25" s="13"/>
      <c r="C25" s="14"/>
      <c r="D25" s="87">
        <v>2</v>
      </c>
      <c r="E25" s="88">
        <v>27509</v>
      </c>
      <c r="F25" s="88">
        <v>5983</v>
      </c>
      <c r="G25" s="89">
        <f>F25/E25</f>
        <v>0.21749245701406814</v>
      </c>
      <c r="H25" s="15"/>
    </row>
    <row r="26" spans="1:8" ht="1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">
      <c r="A29" s="85" t="s">
        <v>103</v>
      </c>
      <c r="B29" s="13"/>
      <c r="C29" s="14"/>
      <c r="D29" s="87"/>
      <c r="E29" s="88"/>
      <c r="F29" s="88"/>
      <c r="G29" s="89"/>
      <c r="H29" s="15"/>
    </row>
    <row r="30" spans="1:8" ht="15">
      <c r="A30" s="85" t="s">
        <v>73</v>
      </c>
      <c r="B30" s="13"/>
      <c r="C30" s="14"/>
      <c r="D30" s="87"/>
      <c r="E30" s="88"/>
      <c r="F30" s="88"/>
      <c r="G30" s="89"/>
      <c r="H30" s="15"/>
    </row>
    <row r="31" spans="1:8" ht="15">
      <c r="A31" s="85" t="s">
        <v>124</v>
      </c>
      <c r="B31" s="13"/>
      <c r="C31" s="14"/>
      <c r="D31" s="87"/>
      <c r="E31" s="88"/>
      <c r="F31" s="88"/>
      <c r="G31" s="89"/>
      <c r="H31" s="15"/>
    </row>
    <row r="32" spans="1:8" ht="1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">
      <c r="A34" s="85" t="s">
        <v>117</v>
      </c>
      <c r="B34" s="13"/>
      <c r="C34" s="14"/>
      <c r="D34" s="87"/>
      <c r="E34" s="88"/>
      <c r="F34" s="88"/>
      <c r="G34" s="89"/>
      <c r="H34" s="15"/>
    </row>
    <row r="35" spans="1:8" ht="1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">
      <c r="A39" s="19" t="s">
        <v>31</v>
      </c>
      <c r="B39" s="20"/>
      <c r="C39" s="21"/>
      <c r="D39" s="95">
        <f>SUM(D9:D38)</f>
        <v>11</v>
      </c>
      <c r="E39" s="96">
        <f>SUM(E9:E38)</f>
        <v>1249766</v>
      </c>
      <c r="F39" s="96">
        <f>SUM(F9:F38)</f>
        <v>300723</v>
      </c>
      <c r="G39" s="97">
        <f>F39/E39</f>
        <v>0.2406234447088495</v>
      </c>
      <c r="H39" s="15"/>
    </row>
    <row r="40" spans="1:8" ht="15">
      <c r="A40" s="22"/>
      <c r="B40" s="22"/>
      <c r="C40" s="22"/>
      <c r="D40" s="98"/>
      <c r="E40" s="99"/>
      <c r="F40" s="100"/>
      <c r="G40" s="100"/>
      <c r="H40" s="2"/>
    </row>
    <row r="41" spans="1:8" ht="17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">
      <c r="A44" s="27" t="s">
        <v>36</v>
      </c>
      <c r="B44" s="28"/>
      <c r="C44" s="14"/>
      <c r="D44" s="87">
        <v>29</v>
      </c>
      <c r="E44" s="88">
        <v>1021643.95</v>
      </c>
      <c r="F44" s="88">
        <v>61350.59</v>
      </c>
      <c r="G44" s="89">
        <f>1-(+F44/E44)</f>
        <v>0.9399491476458114</v>
      </c>
      <c r="H44" s="15"/>
    </row>
    <row r="45" spans="1:8" ht="1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">
      <c r="A46" s="27" t="s">
        <v>38</v>
      </c>
      <c r="B46" s="28"/>
      <c r="C46" s="14"/>
      <c r="D46" s="87">
        <v>114</v>
      </c>
      <c r="E46" s="88">
        <v>2828459.5</v>
      </c>
      <c r="F46" s="88">
        <v>269051.08</v>
      </c>
      <c r="G46" s="89">
        <f>1-(+F46/E46)</f>
        <v>0.9048771672353803</v>
      </c>
      <c r="H46" s="15"/>
    </row>
    <row r="47" spans="1:8" ht="15">
      <c r="A47" s="27" t="s">
        <v>39</v>
      </c>
      <c r="B47" s="28"/>
      <c r="C47" s="14"/>
      <c r="D47" s="87">
        <v>4</v>
      </c>
      <c r="E47" s="88">
        <v>686936.5</v>
      </c>
      <c r="F47" s="88">
        <v>39772</v>
      </c>
      <c r="G47" s="89"/>
      <c r="H47" s="15"/>
    </row>
    <row r="48" spans="1:8" ht="15">
      <c r="A48" s="27" t="s">
        <v>40</v>
      </c>
      <c r="B48" s="28"/>
      <c r="C48" s="14"/>
      <c r="D48" s="87">
        <v>50</v>
      </c>
      <c r="E48" s="88">
        <v>2579487</v>
      </c>
      <c r="F48" s="88">
        <v>241230.05</v>
      </c>
      <c r="G48" s="89">
        <f>1-(+F48/E48)</f>
        <v>0.9064813856398578</v>
      </c>
      <c r="H48" s="15"/>
    </row>
    <row r="49" spans="1:8" ht="1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">
      <c r="A50" s="27" t="s">
        <v>42</v>
      </c>
      <c r="B50" s="28"/>
      <c r="C50" s="14"/>
      <c r="D50" s="87">
        <v>20</v>
      </c>
      <c r="E50" s="88">
        <v>476295</v>
      </c>
      <c r="F50" s="88">
        <v>19045</v>
      </c>
      <c r="G50" s="89">
        <f>1-(+F50/E50)</f>
        <v>0.9600142768662279</v>
      </c>
      <c r="H50" s="15"/>
    </row>
    <row r="51" spans="1:8" ht="1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">
      <c r="A53" s="29" t="s">
        <v>64</v>
      </c>
      <c r="B53" s="30"/>
      <c r="C53" s="14"/>
      <c r="D53" s="87"/>
      <c r="E53" s="88"/>
      <c r="F53" s="88"/>
      <c r="G53" s="89"/>
      <c r="H53" s="15"/>
    </row>
    <row r="54" spans="1:8" ht="15">
      <c r="A54" s="27" t="s">
        <v>65</v>
      </c>
      <c r="B54" s="30"/>
      <c r="C54" s="14"/>
      <c r="D54" s="87">
        <v>719</v>
      </c>
      <c r="E54" s="88">
        <v>35349677.32</v>
      </c>
      <c r="F54" s="88">
        <v>4243004.37</v>
      </c>
      <c r="G54" s="89">
        <f>1-(+F54/E54)</f>
        <v>0.8799704921889228</v>
      </c>
      <c r="H54" s="15"/>
    </row>
    <row r="55" spans="1:8" ht="15">
      <c r="A55" s="27" t="s">
        <v>66</v>
      </c>
      <c r="B55" s="30"/>
      <c r="C55" s="14"/>
      <c r="D55" s="87">
        <v>5</v>
      </c>
      <c r="E55" s="88">
        <v>431074.14</v>
      </c>
      <c r="F55" s="88">
        <v>24822.68</v>
      </c>
      <c r="G55" s="89">
        <f>1-(+F55/E55)</f>
        <v>0.9424166803418085</v>
      </c>
      <c r="H55" s="15"/>
    </row>
    <row r="56" spans="1:8" ht="15">
      <c r="A56" s="16" t="s">
        <v>45</v>
      </c>
      <c r="B56" s="30"/>
      <c r="C56" s="14"/>
      <c r="D56" s="91"/>
      <c r="E56" s="111"/>
      <c r="F56" s="88"/>
      <c r="G56" s="93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93"/>
      <c r="H57" s="15"/>
    </row>
    <row r="58" spans="1:8" ht="15">
      <c r="A58" s="16" t="s">
        <v>47</v>
      </c>
      <c r="B58" s="28"/>
      <c r="C58" s="14"/>
      <c r="D58" s="91"/>
      <c r="E58" s="110"/>
      <c r="F58" s="88"/>
      <c r="G58" s="93"/>
      <c r="H58" s="15"/>
    </row>
    <row r="59" spans="1:8" ht="15">
      <c r="A59" s="16" t="s">
        <v>30</v>
      </c>
      <c r="B59" s="28"/>
      <c r="C59" s="14"/>
      <c r="D59" s="91"/>
      <c r="E59" s="110"/>
      <c r="F59" s="88"/>
      <c r="G59" s="93"/>
      <c r="H59" s="15"/>
    </row>
    <row r="60" spans="1:8" ht="15">
      <c r="A60" s="32"/>
      <c r="B60" s="18"/>
      <c r="C60" s="14"/>
      <c r="D60" s="91"/>
      <c r="E60" s="94"/>
      <c r="F60" s="94"/>
      <c r="G60" s="93"/>
      <c r="H60" s="15"/>
    </row>
    <row r="61" spans="1:8" ht="15">
      <c r="A61" s="20" t="s">
        <v>48</v>
      </c>
      <c r="B61" s="20"/>
      <c r="C61" s="21"/>
      <c r="D61" s="95">
        <f>SUM(D44:D57)</f>
        <v>941</v>
      </c>
      <c r="E61" s="96">
        <f>SUM(E44:E60)</f>
        <v>43373573.410000004</v>
      </c>
      <c r="F61" s="96">
        <f>SUM(F44:F60)</f>
        <v>4898275.77</v>
      </c>
      <c r="G61" s="97">
        <f>1-(+F61/E61)</f>
        <v>0.8870677376821648</v>
      </c>
      <c r="H61" s="2"/>
    </row>
    <row r="62" spans="1:8" ht="15">
      <c r="A62" s="33"/>
      <c r="B62" s="33"/>
      <c r="C62" s="33"/>
      <c r="D62" s="106"/>
      <c r="E62" s="107"/>
      <c r="F62" s="34"/>
      <c r="G62" s="34"/>
      <c r="H62" s="2"/>
    </row>
    <row r="63" spans="1:8" ht="17.25">
      <c r="A63" s="35" t="s">
        <v>49</v>
      </c>
      <c r="B63" s="36"/>
      <c r="C63" s="36"/>
      <c r="D63" s="108"/>
      <c r="E63" s="108"/>
      <c r="F63" s="109">
        <f>F61+F39</f>
        <v>5198998.77</v>
      </c>
      <c r="G63" s="108"/>
      <c r="H63" s="2"/>
    </row>
    <row r="64" spans="1:8" ht="17.25">
      <c r="A64" s="38"/>
      <c r="B64" s="39"/>
      <c r="C64" s="39"/>
      <c r="D64" s="36"/>
      <c r="E64" s="36"/>
      <c r="F64" s="37"/>
      <c r="G64" s="36"/>
      <c r="H64" s="2"/>
    </row>
    <row r="65" spans="1:8" ht="1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43"/>
      <c r="B72" s="39"/>
      <c r="C72" s="39"/>
      <c r="D72" s="39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83" t="s">
        <v>131</v>
      </c>
      <c r="B9" s="13"/>
      <c r="C9" s="14"/>
      <c r="D9" s="87">
        <v>2</v>
      </c>
      <c r="E9" s="115">
        <v>4250</v>
      </c>
      <c r="F9" s="88">
        <v>4040</v>
      </c>
      <c r="G9" s="89">
        <f>F9/E9</f>
        <v>0.9505882352941176</v>
      </c>
      <c r="H9" s="15"/>
    </row>
    <row r="10" spans="1:8" ht="15">
      <c r="A10" s="83" t="s">
        <v>11</v>
      </c>
      <c r="B10" s="13"/>
      <c r="C10" s="14"/>
      <c r="D10" s="87"/>
      <c r="E10" s="115"/>
      <c r="F10" s="88"/>
      <c r="G10" s="89"/>
      <c r="H10" s="15"/>
    </row>
    <row r="11" spans="1:8" ht="15">
      <c r="A11" s="83" t="s">
        <v>115</v>
      </c>
      <c r="B11" s="13"/>
      <c r="C11" s="14"/>
      <c r="D11" s="87">
        <v>6</v>
      </c>
      <c r="E11" s="115">
        <v>1178872</v>
      </c>
      <c r="F11" s="88">
        <v>344204.5</v>
      </c>
      <c r="G11" s="89">
        <f>F11/E11</f>
        <v>0.2919778398333322</v>
      </c>
      <c r="H11" s="15"/>
    </row>
    <row r="12" spans="1:8" ht="15">
      <c r="A12" s="83" t="s">
        <v>69</v>
      </c>
      <c r="B12" s="13"/>
      <c r="C12" s="14"/>
      <c r="D12" s="87"/>
      <c r="E12" s="115"/>
      <c r="F12" s="88"/>
      <c r="G12" s="89"/>
      <c r="H12" s="15"/>
    </row>
    <row r="13" spans="1:8" ht="15">
      <c r="A13" s="83" t="s">
        <v>70</v>
      </c>
      <c r="B13" s="13"/>
      <c r="C13" s="14"/>
      <c r="D13" s="87">
        <v>1</v>
      </c>
      <c r="E13" s="115">
        <v>84860</v>
      </c>
      <c r="F13" s="88">
        <v>31034</v>
      </c>
      <c r="G13" s="89">
        <f>F13/E13</f>
        <v>0.36570822531227903</v>
      </c>
      <c r="H13" s="15"/>
    </row>
    <row r="14" spans="1:8" ht="15">
      <c r="A14" s="83" t="s">
        <v>130</v>
      </c>
      <c r="B14" s="13"/>
      <c r="C14" s="14"/>
      <c r="D14" s="87"/>
      <c r="E14" s="115"/>
      <c r="F14" s="88"/>
      <c r="G14" s="89"/>
      <c r="H14" s="15"/>
    </row>
    <row r="15" spans="1:8" ht="15">
      <c r="A15" s="83" t="s">
        <v>25</v>
      </c>
      <c r="B15" s="13"/>
      <c r="C15" s="14"/>
      <c r="D15" s="87">
        <v>2</v>
      </c>
      <c r="E15" s="115">
        <v>319965</v>
      </c>
      <c r="F15" s="88">
        <v>78165</v>
      </c>
      <c r="G15" s="89">
        <f aca="true" t="shared" si="0" ref="G15:G21">F15/E15</f>
        <v>0.24429234447517698</v>
      </c>
      <c r="H15" s="15"/>
    </row>
    <row r="16" spans="1:8" ht="15">
      <c r="A16" s="83" t="s">
        <v>126</v>
      </c>
      <c r="B16" s="13"/>
      <c r="C16" s="14"/>
      <c r="D16" s="87">
        <v>1</v>
      </c>
      <c r="E16" s="115">
        <v>104303</v>
      </c>
      <c r="F16" s="88">
        <v>35315.5</v>
      </c>
      <c r="G16" s="89">
        <f t="shared" si="0"/>
        <v>0.3385856590893838</v>
      </c>
      <c r="H16" s="15"/>
    </row>
    <row r="17" spans="1:8" ht="15">
      <c r="A17" s="83" t="s">
        <v>16</v>
      </c>
      <c r="B17" s="13"/>
      <c r="C17" s="14"/>
      <c r="D17" s="87"/>
      <c r="E17" s="115"/>
      <c r="F17" s="88"/>
      <c r="G17" s="89"/>
      <c r="H17" s="15"/>
    </row>
    <row r="18" spans="1:8" ht="15">
      <c r="A18" s="83" t="s">
        <v>14</v>
      </c>
      <c r="B18" s="13"/>
      <c r="C18" s="14"/>
      <c r="D18" s="87">
        <v>3</v>
      </c>
      <c r="E18" s="115">
        <v>629916</v>
      </c>
      <c r="F18" s="88">
        <v>145162.5</v>
      </c>
      <c r="G18" s="89">
        <f t="shared" si="0"/>
        <v>0.23044739298573144</v>
      </c>
      <c r="H18" s="15"/>
    </row>
    <row r="19" spans="1:8" ht="15">
      <c r="A19" s="83" t="s">
        <v>15</v>
      </c>
      <c r="B19" s="13"/>
      <c r="C19" s="14"/>
      <c r="D19" s="87">
        <v>3</v>
      </c>
      <c r="E19" s="115">
        <v>1256720</v>
      </c>
      <c r="F19" s="88">
        <v>384194.5</v>
      </c>
      <c r="G19" s="89">
        <f t="shared" si="0"/>
        <v>0.3057120917945127</v>
      </c>
      <c r="H19" s="15"/>
    </row>
    <row r="20" spans="1:8" ht="15">
      <c r="A20" s="83" t="s">
        <v>116</v>
      </c>
      <c r="B20" s="13"/>
      <c r="C20" s="14"/>
      <c r="D20" s="87">
        <v>28</v>
      </c>
      <c r="E20" s="115">
        <v>2172191</v>
      </c>
      <c r="F20" s="88">
        <v>502427.5</v>
      </c>
      <c r="G20" s="89">
        <f t="shared" si="0"/>
        <v>0.23129987188051143</v>
      </c>
      <c r="H20" s="15"/>
    </row>
    <row r="21" spans="1:8" ht="15">
      <c r="A21" s="83" t="s">
        <v>146</v>
      </c>
      <c r="B21" s="13"/>
      <c r="C21" s="14"/>
      <c r="D21" s="87">
        <v>1</v>
      </c>
      <c r="E21" s="115">
        <v>248422</v>
      </c>
      <c r="F21" s="88">
        <v>95503</v>
      </c>
      <c r="G21" s="89">
        <f t="shared" si="0"/>
        <v>0.384438576293565</v>
      </c>
      <c r="H21" s="15"/>
    </row>
    <row r="22" spans="1:8" ht="15">
      <c r="A22" s="83" t="s">
        <v>88</v>
      </c>
      <c r="B22" s="13"/>
      <c r="C22" s="14"/>
      <c r="D22" s="87"/>
      <c r="E22" s="115"/>
      <c r="F22" s="88"/>
      <c r="G22" s="89"/>
      <c r="H22" s="15"/>
    </row>
    <row r="23" spans="1:8" ht="15">
      <c r="A23" s="83" t="s">
        <v>136</v>
      </c>
      <c r="B23" s="13"/>
      <c r="C23" s="14"/>
      <c r="D23" s="87"/>
      <c r="E23" s="115"/>
      <c r="F23" s="88"/>
      <c r="G23" s="89"/>
      <c r="H23" s="15"/>
    </row>
    <row r="24" spans="1:8" ht="15">
      <c r="A24" s="83" t="s">
        <v>10</v>
      </c>
      <c r="B24" s="13"/>
      <c r="C24" s="14"/>
      <c r="D24" s="87"/>
      <c r="E24" s="115"/>
      <c r="F24" s="88"/>
      <c r="G24" s="89"/>
      <c r="H24" s="15"/>
    </row>
    <row r="25" spans="1:8" ht="15">
      <c r="A25" s="84" t="s">
        <v>20</v>
      </c>
      <c r="B25" s="13"/>
      <c r="C25" s="14"/>
      <c r="D25" s="87">
        <v>4</v>
      </c>
      <c r="E25" s="115">
        <v>577955</v>
      </c>
      <c r="F25" s="88">
        <v>86501</v>
      </c>
      <c r="G25" s="89">
        <f>F25/E25</f>
        <v>0.14966736164580288</v>
      </c>
      <c r="H25" s="15"/>
    </row>
    <row r="26" spans="1:8" ht="15">
      <c r="A26" s="84" t="s">
        <v>21</v>
      </c>
      <c r="B26" s="13"/>
      <c r="C26" s="14"/>
      <c r="D26" s="87">
        <v>13</v>
      </c>
      <c r="E26" s="115">
        <v>110505</v>
      </c>
      <c r="F26" s="88">
        <v>110505</v>
      </c>
      <c r="G26" s="89">
        <f>F26/E26</f>
        <v>1</v>
      </c>
      <c r="H26" s="15"/>
    </row>
    <row r="27" spans="1:8" ht="15">
      <c r="A27" s="85" t="s">
        <v>22</v>
      </c>
      <c r="B27" s="13"/>
      <c r="C27" s="14"/>
      <c r="D27" s="87"/>
      <c r="E27" s="115"/>
      <c r="F27" s="88"/>
      <c r="G27" s="89"/>
      <c r="H27" s="15"/>
    </row>
    <row r="28" spans="1:8" ht="15">
      <c r="A28" s="85" t="s">
        <v>23</v>
      </c>
      <c r="B28" s="13"/>
      <c r="C28" s="14"/>
      <c r="D28" s="87"/>
      <c r="E28" s="115">
        <v>26866</v>
      </c>
      <c r="F28" s="88">
        <v>8366</v>
      </c>
      <c r="G28" s="89">
        <f aca="true" t="shared" si="1" ref="G28:G34">F28/E28</f>
        <v>0.31139730514404823</v>
      </c>
      <c r="H28" s="15"/>
    </row>
    <row r="29" spans="1:8" ht="15">
      <c r="A29" s="85" t="s">
        <v>103</v>
      </c>
      <c r="B29" s="13"/>
      <c r="C29" s="14"/>
      <c r="D29" s="87">
        <v>1</v>
      </c>
      <c r="E29" s="115">
        <v>69366</v>
      </c>
      <c r="F29" s="88">
        <v>26272</v>
      </c>
      <c r="G29" s="89">
        <f t="shared" si="1"/>
        <v>0.3787446299339734</v>
      </c>
      <c r="H29" s="15"/>
    </row>
    <row r="30" spans="1:8" ht="15">
      <c r="A30" s="85" t="s">
        <v>73</v>
      </c>
      <c r="B30" s="13"/>
      <c r="C30" s="14"/>
      <c r="D30" s="87">
        <v>1</v>
      </c>
      <c r="E30" s="115">
        <v>140667</v>
      </c>
      <c r="F30" s="88">
        <v>4044</v>
      </c>
      <c r="G30" s="89">
        <f t="shared" si="1"/>
        <v>0.02874874704088379</v>
      </c>
      <c r="H30" s="15"/>
    </row>
    <row r="31" spans="1:8" ht="15">
      <c r="A31" s="85" t="s">
        <v>124</v>
      </c>
      <c r="B31" s="13"/>
      <c r="C31" s="14"/>
      <c r="D31" s="87"/>
      <c r="E31" s="115"/>
      <c r="F31" s="88"/>
      <c r="G31" s="89"/>
      <c r="H31" s="15"/>
    </row>
    <row r="32" spans="1:8" ht="15">
      <c r="A32" s="85" t="s">
        <v>57</v>
      </c>
      <c r="B32" s="13"/>
      <c r="C32" s="14"/>
      <c r="D32" s="87">
        <v>1</v>
      </c>
      <c r="E32" s="115">
        <v>124721</v>
      </c>
      <c r="F32" s="88">
        <v>39181</v>
      </c>
      <c r="G32" s="89">
        <f t="shared" si="1"/>
        <v>0.31414918097192934</v>
      </c>
      <c r="H32" s="15"/>
    </row>
    <row r="33" spans="1:8" ht="15">
      <c r="A33" s="85" t="s">
        <v>112</v>
      </c>
      <c r="B33" s="13"/>
      <c r="C33" s="14"/>
      <c r="D33" s="87">
        <v>1</v>
      </c>
      <c r="E33" s="115">
        <v>92992</v>
      </c>
      <c r="F33" s="88">
        <v>21711</v>
      </c>
      <c r="G33" s="89">
        <f t="shared" si="1"/>
        <v>0.23347169649002064</v>
      </c>
      <c r="H33" s="15"/>
    </row>
    <row r="34" spans="1:8" ht="15">
      <c r="A34" s="85" t="s">
        <v>117</v>
      </c>
      <c r="B34" s="13"/>
      <c r="C34" s="14"/>
      <c r="D34" s="87">
        <v>9</v>
      </c>
      <c r="E34" s="115">
        <v>3728857</v>
      </c>
      <c r="F34" s="88">
        <v>418947.5</v>
      </c>
      <c r="G34" s="89">
        <f t="shared" si="1"/>
        <v>0.1123527933626846</v>
      </c>
      <c r="H34" s="15"/>
    </row>
    <row r="35" spans="1:8" ht="15">
      <c r="A35" s="16" t="s">
        <v>28</v>
      </c>
      <c r="B35" s="13"/>
      <c r="C35" s="14"/>
      <c r="D35" s="91"/>
      <c r="E35" s="115">
        <v>86515</v>
      </c>
      <c r="F35" s="88">
        <v>13572</v>
      </c>
      <c r="G35" s="93"/>
      <c r="H35" s="15"/>
    </row>
    <row r="36" spans="1:8" ht="15">
      <c r="A36" s="16" t="s">
        <v>47</v>
      </c>
      <c r="B36" s="13"/>
      <c r="C36" s="14"/>
      <c r="D36" s="91"/>
      <c r="E36" s="115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115"/>
      <c r="F37" s="88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">
      <c r="A39" s="19" t="s">
        <v>31</v>
      </c>
      <c r="B39" s="20"/>
      <c r="C39" s="21"/>
      <c r="D39" s="95">
        <f>SUM(D9:D38)</f>
        <v>77</v>
      </c>
      <c r="E39" s="96">
        <f>SUM(E9:E38)</f>
        <v>10957943</v>
      </c>
      <c r="F39" s="96">
        <f>SUM(F9:F38)</f>
        <v>2349146</v>
      </c>
      <c r="G39" s="97">
        <f>F39/E39</f>
        <v>0.21437837375135096</v>
      </c>
      <c r="H39" s="15"/>
    </row>
    <row r="40" spans="1:8" ht="15">
      <c r="A40" s="22"/>
      <c r="B40" s="22"/>
      <c r="C40" s="22"/>
      <c r="D40" s="98"/>
      <c r="E40" s="99"/>
      <c r="F40" s="100"/>
      <c r="G40" s="100"/>
      <c r="H40" s="2"/>
    </row>
    <row r="41" spans="1:8" ht="17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">
      <c r="A44" s="27" t="s">
        <v>36</v>
      </c>
      <c r="B44" s="28"/>
      <c r="C44" s="14"/>
      <c r="D44" s="87">
        <v>164</v>
      </c>
      <c r="E44" s="88">
        <v>15288824.95</v>
      </c>
      <c r="F44" s="88">
        <v>846747.73</v>
      </c>
      <c r="G44" s="89">
        <f>1-(+F44/E44)</f>
        <v>0.9446165592994117</v>
      </c>
      <c r="H44" s="15"/>
    </row>
    <row r="45" spans="1:8" ht="15">
      <c r="A45" s="27" t="s">
        <v>37</v>
      </c>
      <c r="B45" s="28"/>
      <c r="C45" s="14"/>
      <c r="D45" s="87">
        <v>6</v>
      </c>
      <c r="E45" s="88">
        <v>2080401.78</v>
      </c>
      <c r="F45" s="88">
        <v>180819.98</v>
      </c>
      <c r="G45" s="89">
        <f aca="true" t="shared" si="2" ref="G45:G53">1-(+F45/E45)</f>
        <v>0.9130841062825855</v>
      </c>
      <c r="H45" s="15"/>
    </row>
    <row r="46" spans="1:8" ht="15">
      <c r="A46" s="27" t="s">
        <v>38</v>
      </c>
      <c r="B46" s="28"/>
      <c r="C46" s="14"/>
      <c r="D46" s="87">
        <v>273</v>
      </c>
      <c r="E46" s="88">
        <v>8634881.75</v>
      </c>
      <c r="F46" s="88">
        <v>535477</v>
      </c>
      <c r="G46" s="89">
        <f t="shared" si="2"/>
        <v>0.9379867593438671</v>
      </c>
      <c r="H46" s="15"/>
    </row>
    <row r="47" spans="1:8" ht="15">
      <c r="A47" s="27" t="s">
        <v>39</v>
      </c>
      <c r="B47" s="28"/>
      <c r="C47" s="14"/>
      <c r="D47" s="87">
        <v>36</v>
      </c>
      <c r="E47" s="88">
        <v>2754081.31</v>
      </c>
      <c r="F47" s="88">
        <v>197312.97</v>
      </c>
      <c r="G47" s="89">
        <f t="shared" si="2"/>
        <v>0.9283561566306843</v>
      </c>
      <c r="H47" s="15"/>
    </row>
    <row r="48" spans="1:8" ht="15">
      <c r="A48" s="27" t="s">
        <v>40</v>
      </c>
      <c r="B48" s="28"/>
      <c r="C48" s="14"/>
      <c r="D48" s="87">
        <v>94</v>
      </c>
      <c r="E48" s="88">
        <v>11598003.9</v>
      </c>
      <c r="F48" s="88">
        <v>820270.66</v>
      </c>
      <c r="G48" s="89">
        <f t="shared" si="2"/>
        <v>0.9292748418544677</v>
      </c>
      <c r="H48" s="15"/>
    </row>
    <row r="49" spans="1:8" ht="1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">
      <c r="A50" s="27" t="s">
        <v>42</v>
      </c>
      <c r="B50" s="28"/>
      <c r="C50" s="14"/>
      <c r="D50" s="87">
        <v>18</v>
      </c>
      <c r="E50" s="88">
        <v>2172165</v>
      </c>
      <c r="F50" s="88">
        <v>120289</v>
      </c>
      <c r="G50" s="89">
        <f t="shared" si="2"/>
        <v>0.9446225309771588</v>
      </c>
      <c r="H50" s="15"/>
    </row>
    <row r="51" spans="1:8" ht="15">
      <c r="A51" s="27" t="s">
        <v>43</v>
      </c>
      <c r="B51" s="28"/>
      <c r="C51" s="14"/>
      <c r="D51" s="87">
        <v>3</v>
      </c>
      <c r="E51" s="88">
        <v>237600</v>
      </c>
      <c r="F51" s="88">
        <v>40239</v>
      </c>
      <c r="G51" s="89">
        <f t="shared" si="2"/>
        <v>0.8306439393939394</v>
      </c>
      <c r="H51" s="15"/>
    </row>
    <row r="52" spans="1:8" ht="15">
      <c r="A52" s="27" t="s">
        <v>44</v>
      </c>
      <c r="B52" s="28"/>
      <c r="C52" s="14"/>
      <c r="D52" s="87">
        <v>3</v>
      </c>
      <c r="E52" s="88">
        <v>311725</v>
      </c>
      <c r="F52" s="88">
        <v>11500</v>
      </c>
      <c r="G52" s="89">
        <f t="shared" si="2"/>
        <v>0.9631085091025744</v>
      </c>
      <c r="H52" s="15"/>
    </row>
    <row r="53" spans="1:8" ht="15">
      <c r="A53" s="29" t="s">
        <v>64</v>
      </c>
      <c r="B53" s="30"/>
      <c r="C53" s="14"/>
      <c r="D53" s="87">
        <v>4</v>
      </c>
      <c r="E53" s="88">
        <v>106600</v>
      </c>
      <c r="F53" s="88">
        <v>28100</v>
      </c>
      <c r="G53" s="89">
        <f t="shared" si="2"/>
        <v>0.7363977485928705</v>
      </c>
      <c r="H53" s="15"/>
    </row>
    <row r="54" spans="1:8" ht="15">
      <c r="A54" s="27" t="s">
        <v>65</v>
      </c>
      <c r="B54" s="30"/>
      <c r="C54" s="14"/>
      <c r="D54" s="87">
        <v>1440</v>
      </c>
      <c r="E54" s="88">
        <v>85926798.99</v>
      </c>
      <c r="F54" s="88">
        <v>9717466.09</v>
      </c>
      <c r="G54" s="89">
        <f>1-(+F54/E54)</f>
        <v>0.8869099488841554</v>
      </c>
      <c r="H54" s="15"/>
    </row>
    <row r="55" spans="1:8" ht="15">
      <c r="A55" s="27" t="s">
        <v>66</v>
      </c>
      <c r="B55" s="30"/>
      <c r="C55" s="14"/>
      <c r="D55" s="87">
        <v>22</v>
      </c>
      <c r="E55" s="88">
        <v>763323.02</v>
      </c>
      <c r="F55" s="88">
        <v>87040.89</v>
      </c>
      <c r="G55" s="89">
        <f>1-(+F55/E55)</f>
        <v>0.8859710925526654</v>
      </c>
      <c r="H55" s="15"/>
    </row>
    <row r="56" spans="1:8" ht="15">
      <c r="A56" s="16" t="s">
        <v>45</v>
      </c>
      <c r="B56" s="30"/>
      <c r="C56" s="14"/>
      <c r="D56" s="91"/>
      <c r="E56" s="111"/>
      <c r="F56" s="88"/>
      <c r="G56" s="93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93"/>
      <c r="H57" s="15"/>
    </row>
    <row r="58" spans="1:8" ht="15">
      <c r="A58" s="16" t="s">
        <v>47</v>
      </c>
      <c r="B58" s="28"/>
      <c r="C58" s="14"/>
      <c r="D58" s="91"/>
      <c r="E58" s="110"/>
      <c r="F58" s="88"/>
      <c r="G58" s="93"/>
      <c r="H58" s="15"/>
    </row>
    <row r="59" spans="1:8" ht="15">
      <c r="A59" s="16" t="s">
        <v>30</v>
      </c>
      <c r="B59" s="28"/>
      <c r="C59" s="14"/>
      <c r="D59" s="91"/>
      <c r="E59" s="110"/>
      <c r="F59" s="88"/>
      <c r="G59" s="93"/>
      <c r="H59" s="15"/>
    </row>
    <row r="60" spans="1:8" ht="15">
      <c r="A60" s="32"/>
      <c r="B60" s="18"/>
      <c r="C60" s="14"/>
      <c r="D60" s="91"/>
      <c r="E60" s="112"/>
      <c r="F60" s="94"/>
      <c r="G60" s="93"/>
      <c r="H60" s="15"/>
    </row>
    <row r="61" spans="1:8" ht="15">
      <c r="A61" s="20" t="s">
        <v>48</v>
      </c>
      <c r="B61" s="20"/>
      <c r="C61" s="21"/>
      <c r="D61" s="95">
        <f>SUM(D44:D57)</f>
        <v>2063</v>
      </c>
      <c r="E61" s="96">
        <f>SUM(E44:E60)</f>
        <v>129874405.69999999</v>
      </c>
      <c r="F61" s="96">
        <f>SUM(F44:F60)</f>
        <v>12585263.32</v>
      </c>
      <c r="G61" s="97">
        <f>1-(F61/E61)</f>
        <v>0.9030966628708123</v>
      </c>
      <c r="H61" s="15"/>
    </row>
    <row r="62" spans="1:8" ht="15">
      <c r="A62" s="33"/>
      <c r="B62" s="33"/>
      <c r="C62" s="50"/>
      <c r="D62" s="113"/>
      <c r="E62" s="107"/>
      <c r="F62" s="34"/>
      <c r="G62" s="34"/>
      <c r="H62" s="2"/>
    </row>
    <row r="63" spans="1:8" ht="17.25">
      <c r="A63" s="35" t="s">
        <v>49</v>
      </c>
      <c r="B63" s="36"/>
      <c r="C63" s="39"/>
      <c r="D63" s="114"/>
      <c r="E63" s="108"/>
      <c r="F63" s="109">
        <f>F61+F39</f>
        <v>14934409.32</v>
      </c>
      <c r="G63" s="108"/>
      <c r="H63" s="2"/>
    </row>
    <row r="64" spans="1:8" ht="17.25">
      <c r="A64" s="38"/>
      <c r="B64" s="39"/>
      <c r="C64" s="39"/>
      <c r="D64" s="51"/>
      <c r="E64" s="36"/>
      <c r="F64" s="37"/>
      <c r="G64" s="36"/>
      <c r="H64" s="2"/>
    </row>
    <row r="65" spans="1:8" ht="17.25">
      <c r="A65" s="38"/>
      <c r="B65" s="39"/>
      <c r="C65" s="39"/>
      <c r="D65" s="51"/>
      <c r="E65" s="36"/>
      <c r="F65" s="37"/>
      <c r="G65" s="36"/>
      <c r="H65" s="2"/>
    </row>
    <row r="66" spans="1:8" ht="1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43"/>
      <c r="B72" s="39"/>
      <c r="C72" s="39"/>
      <c r="D72" s="39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83" t="s">
        <v>10</v>
      </c>
      <c r="B9" s="13"/>
      <c r="C9" s="14"/>
      <c r="D9" s="87">
        <v>5</v>
      </c>
      <c r="E9" s="88">
        <v>216277</v>
      </c>
      <c r="F9" s="88">
        <v>61706</v>
      </c>
      <c r="G9" s="89">
        <f>F9/E9</f>
        <v>0.2853100422143825</v>
      </c>
      <c r="H9" s="15"/>
    </row>
    <row r="10" spans="1:8" ht="15.75" customHeight="1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customHeight="1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customHeight="1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customHeight="1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customHeight="1">
      <c r="A14" s="83" t="s">
        <v>111</v>
      </c>
      <c r="B14" s="13"/>
      <c r="C14" s="14"/>
      <c r="D14" s="87">
        <v>1</v>
      </c>
      <c r="E14" s="88">
        <v>49446</v>
      </c>
      <c r="F14" s="88">
        <v>19136</v>
      </c>
      <c r="G14" s="89">
        <f>F14/E14</f>
        <v>0.38700804918496945</v>
      </c>
      <c r="H14" s="15"/>
    </row>
    <row r="15" spans="1:8" ht="15.75" customHeight="1">
      <c r="A15" s="83" t="s">
        <v>61</v>
      </c>
      <c r="B15" s="13"/>
      <c r="C15" s="14"/>
      <c r="D15" s="87">
        <v>1</v>
      </c>
      <c r="E15" s="88">
        <v>52535</v>
      </c>
      <c r="F15" s="88">
        <v>9333</v>
      </c>
      <c r="G15" s="89">
        <f>F15/E15</f>
        <v>0.17765299324260017</v>
      </c>
      <c r="H15" s="15"/>
    </row>
    <row r="16" spans="1:8" ht="15.75" customHeight="1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customHeight="1">
      <c r="A17" s="83" t="s">
        <v>25</v>
      </c>
      <c r="B17" s="13"/>
      <c r="C17" s="14"/>
      <c r="D17" s="87">
        <v>1</v>
      </c>
      <c r="E17" s="88">
        <v>24619</v>
      </c>
      <c r="F17" s="88">
        <v>8465</v>
      </c>
      <c r="G17" s="89">
        <f>F17/E17</f>
        <v>0.3438401234818636</v>
      </c>
      <c r="H17" s="15"/>
    </row>
    <row r="18" spans="1:8" ht="15.75" customHeight="1">
      <c r="A18" s="83" t="s">
        <v>14</v>
      </c>
      <c r="B18" s="13"/>
      <c r="C18" s="14"/>
      <c r="D18" s="87">
        <v>2</v>
      </c>
      <c r="E18" s="88">
        <v>180436</v>
      </c>
      <c r="F18" s="88">
        <v>67471.5</v>
      </c>
      <c r="G18" s="89">
        <f>F18/E18</f>
        <v>0.3739359107938549</v>
      </c>
      <c r="H18" s="15"/>
    </row>
    <row r="19" spans="1:8" ht="15.75" customHeight="1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customHeight="1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customHeight="1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customHeight="1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customHeight="1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customHeight="1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customHeight="1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customHeight="1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customHeight="1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customHeight="1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customHeight="1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customHeight="1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customHeight="1">
      <c r="A31" s="85" t="s">
        <v>27</v>
      </c>
      <c r="B31" s="13"/>
      <c r="C31" s="14"/>
      <c r="D31" s="87">
        <v>1</v>
      </c>
      <c r="E31" s="88">
        <v>90683</v>
      </c>
      <c r="F31" s="88">
        <v>21562</v>
      </c>
      <c r="G31" s="89">
        <f>F31/E31</f>
        <v>0.23777334230230585</v>
      </c>
      <c r="H31" s="15"/>
    </row>
    <row r="32" spans="1:8" ht="15.75" customHeight="1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customHeight="1">
      <c r="A33" s="85" t="s">
        <v>137</v>
      </c>
      <c r="B33" s="13"/>
      <c r="C33" s="14"/>
      <c r="D33" s="87"/>
      <c r="E33" s="88"/>
      <c r="F33" s="88"/>
      <c r="G33" s="89"/>
      <c r="H33" s="15"/>
    </row>
    <row r="34" spans="1:8" ht="15.75" customHeight="1">
      <c r="A34" s="85" t="s">
        <v>134</v>
      </c>
      <c r="B34" s="13"/>
      <c r="C34" s="14"/>
      <c r="D34" s="87"/>
      <c r="E34" s="88"/>
      <c r="F34" s="88"/>
      <c r="G34" s="89"/>
      <c r="H34" s="15"/>
    </row>
    <row r="35" spans="1:8" ht="15.75" customHeight="1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.75" customHeight="1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.75" customHeight="1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.75" customHeight="1">
      <c r="A38" s="17"/>
      <c r="B38" s="18"/>
      <c r="C38" s="14"/>
      <c r="D38" s="91"/>
      <c r="E38" s="94"/>
      <c r="F38" s="94"/>
      <c r="G38" s="93"/>
      <c r="H38" s="15"/>
    </row>
    <row r="39" spans="1:8" ht="15.75" customHeight="1">
      <c r="A39" s="19" t="s">
        <v>31</v>
      </c>
      <c r="B39" s="20"/>
      <c r="C39" s="21"/>
      <c r="D39" s="95">
        <f>SUM(D9:D38)</f>
        <v>11</v>
      </c>
      <c r="E39" s="96">
        <f>SUM(E9:E38)</f>
        <v>613996</v>
      </c>
      <c r="F39" s="96">
        <f>SUM(F9:F38)</f>
        <v>187673.5</v>
      </c>
      <c r="G39" s="97">
        <f>F39/E39</f>
        <v>0.30565915738864746</v>
      </c>
      <c r="H39" s="15"/>
    </row>
    <row r="40" spans="1:8" ht="15.75" customHeight="1">
      <c r="A40" s="22"/>
      <c r="B40" s="22"/>
      <c r="C40" s="22"/>
      <c r="D40" s="98"/>
      <c r="E40" s="99"/>
      <c r="F40" s="100"/>
      <c r="G40" s="100"/>
      <c r="H40" s="2"/>
    </row>
    <row r="41" spans="1:8" ht="15.75" customHeight="1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customHeight="1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customHeight="1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customHeight="1">
      <c r="A44" s="27" t="s">
        <v>36</v>
      </c>
      <c r="B44" s="28"/>
      <c r="C44" s="14"/>
      <c r="D44" s="87">
        <v>24</v>
      </c>
      <c r="E44" s="88">
        <v>614702.9</v>
      </c>
      <c r="F44" s="88">
        <v>33856</v>
      </c>
      <c r="G44" s="89">
        <f>1-(+F44/E44)</f>
        <v>0.9449229863727664</v>
      </c>
      <c r="H44" s="15"/>
    </row>
    <row r="45" spans="1:8" ht="15.75" customHeight="1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customHeight="1">
      <c r="A46" s="27" t="s">
        <v>38</v>
      </c>
      <c r="B46" s="28"/>
      <c r="C46" s="14"/>
      <c r="D46" s="87">
        <v>38</v>
      </c>
      <c r="E46" s="88">
        <v>1122894.5</v>
      </c>
      <c r="F46" s="88">
        <v>127665.5</v>
      </c>
      <c r="G46" s="89">
        <f>1-(+F46/E46)</f>
        <v>0.8863067723637439</v>
      </c>
      <c r="H46" s="15"/>
    </row>
    <row r="47" spans="1:8" ht="15.75" customHeight="1">
      <c r="A47" s="27" t="s">
        <v>39</v>
      </c>
      <c r="B47" s="28"/>
      <c r="C47" s="14"/>
      <c r="D47" s="87">
        <v>12</v>
      </c>
      <c r="E47" s="88">
        <v>747459</v>
      </c>
      <c r="F47" s="88">
        <v>76331.5</v>
      </c>
      <c r="G47" s="89">
        <f>1-(+F47/E47)</f>
        <v>0.8978786796332642</v>
      </c>
      <c r="H47" s="15"/>
    </row>
    <row r="48" spans="1:8" ht="15.75" customHeight="1">
      <c r="A48" s="27" t="s">
        <v>40</v>
      </c>
      <c r="B48" s="28"/>
      <c r="C48" s="14"/>
      <c r="D48" s="87">
        <v>24</v>
      </c>
      <c r="E48" s="88">
        <v>929883.73</v>
      </c>
      <c r="F48" s="88">
        <v>97313.33</v>
      </c>
      <c r="G48" s="89">
        <f>1-(+F48/E48)</f>
        <v>0.8953489271180172</v>
      </c>
      <c r="H48" s="15"/>
    </row>
    <row r="49" spans="1:8" ht="15.75" customHeight="1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customHeight="1">
      <c r="A50" s="27" t="s">
        <v>42</v>
      </c>
      <c r="B50" s="28"/>
      <c r="C50" s="14"/>
      <c r="D50" s="87">
        <v>12</v>
      </c>
      <c r="E50" s="88">
        <v>632518</v>
      </c>
      <c r="F50" s="88">
        <v>35201</v>
      </c>
      <c r="G50" s="89">
        <f>1-(+F50/E50)</f>
        <v>0.9443478288364916</v>
      </c>
      <c r="H50" s="15"/>
    </row>
    <row r="51" spans="1:8" ht="15.75" customHeight="1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customHeight="1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customHeight="1">
      <c r="A53" s="27" t="s">
        <v>65</v>
      </c>
      <c r="B53" s="30"/>
      <c r="C53" s="14"/>
      <c r="D53" s="87">
        <v>323</v>
      </c>
      <c r="E53" s="88">
        <v>15571228.34</v>
      </c>
      <c r="F53" s="88">
        <v>1882328.09</v>
      </c>
      <c r="G53" s="89">
        <f>1-(+F53/E53)</f>
        <v>0.8791149902307579</v>
      </c>
      <c r="H53" s="15"/>
    </row>
    <row r="54" spans="1:8" ht="15.75" customHeight="1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.75" customHeight="1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.75" customHeight="1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.75" customHeight="1">
      <c r="A57" s="16" t="s">
        <v>29</v>
      </c>
      <c r="B57" s="28"/>
      <c r="C57" s="14"/>
      <c r="D57" s="91"/>
      <c r="E57" s="110"/>
      <c r="F57" s="88"/>
      <c r="G57" s="93"/>
      <c r="H57" s="15"/>
    </row>
    <row r="58" spans="1:8" ht="15.75" customHeight="1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customHeight="1">
      <c r="A59" s="32"/>
      <c r="B59" s="18"/>
      <c r="C59" s="14"/>
      <c r="D59" s="91"/>
      <c r="E59" s="94"/>
      <c r="F59" s="94"/>
      <c r="G59" s="93"/>
      <c r="H59" s="15"/>
    </row>
    <row r="60" spans="1:8" ht="15.75" customHeight="1">
      <c r="A60" s="20" t="s">
        <v>48</v>
      </c>
      <c r="B60" s="20"/>
      <c r="C60" s="21"/>
      <c r="D60" s="95">
        <f>SUM(D44:D56)</f>
        <v>433</v>
      </c>
      <c r="E60" s="96">
        <f>SUM(E44:E59)</f>
        <v>19618686.47</v>
      </c>
      <c r="F60" s="96">
        <f>SUM(F44:F59)</f>
        <v>2252695.42</v>
      </c>
      <c r="G60" s="97">
        <f>1-(F60/E60)</f>
        <v>0.8851760323788894</v>
      </c>
      <c r="H60" s="15"/>
    </row>
    <row r="61" spans="1:8" ht="15.75" customHeight="1">
      <c r="A61" s="33"/>
      <c r="B61" s="33"/>
      <c r="C61" s="33"/>
      <c r="D61" s="113"/>
      <c r="E61" s="107"/>
      <c r="F61" s="34"/>
      <c r="G61" s="34"/>
      <c r="H61" s="2"/>
    </row>
    <row r="62" spans="1:8" ht="15.75" customHeight="1">
      <c r="A62" s="35" t="s">
        <v>49</v>
      </c>
      <c r="B62" s="36"/>
      <c r="C62" s="36"/>
      <c r="D62" s="114"/>
      <c r="E62" s="108"/>
      <c r="F62" s="109">
        <f>F60+F39</f>
        <v>2440368.92</v>
      </c>
      <c r="G62" s="108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">
      <c r="A10" s="83" t="s">
        <v>11</v>
      </c>
      <c r="B10" s="13"/>
      <c r="C10" s="14"/>
      <c r="D10" s="87">
        <v>5</v>
      </c>
      <c r="E10" s="88">
        <v>1322252</v>
      </c>
      <c r="F10" s="88">
        <v>225082</v>
      </c>
      <c r="G10" s="120">
        <f>F10/E10</f>
        <v>0.17022625036679845</v>
      </c>
      <c r="H10" s="15"/>
    </row>
    <row r="11" spans="1:8" ht="15">
      <c r="A11" s="83" t="s">
        <v>80</v>
      </c>
      <c r="B11" s="13"/>
      <c r="C11" s="14"/>
      <c r="D11" s="87">
        <v>1</v>
      </c>
      <c r="E11" s="88">
        <v>268160</v>
      </c>
      <c r="F11" s="88">
        <v>101157.6</v>
      </c>
      <c r="G11" s="120">
        <f>F11/E11</f>
        <v>0.3772285202863962</v>
      </c>
      <c r="H11" s="15"/>
    </row>
    <row r="12" spans="1:8" ht="15">
      <c r="A12" s="83" t="s">
        <v>25</v>
      </c>
      <c r="B12" s="13"/>
      <c r="C12" s="14"/>
      <c r="D12" s="87">
        <v>1</v>
      </c>
      <c r="E12" s="88">
        <v>294385</v>
      </c>
      <c r="F12" s="88">
        <v>121143.2</v>
      </c>
      <c r="G12" s="120">
        <f>F12/E12</f>
        <v>0.41151281485130015</v>
      </c>
      <c r="H12" s="15"/>
    </row>
    <row r="13" spans="1:8" ht="15">
      <c r="A13" s="83" t="s">
        <v>81</v>
      </c>
      <c r="B13" s="13"/>
      <c r="C13" s="14"/>
      <c r="D13" s="87">
        <v>26</v>
      </c>
      <c r="E13" s="88">
        <v>3711307</v>
      </c>
      <c r="F13" s="88">
        <v>849050.5</v>
      </c>
      <c r="G13" s="120">
        <f>F13/E13</f>
        <v>0.22877398716947964</v>
      </c>
      <c r="H13" s="15"/>
    </row>
    <row r="14" spans="1:8" ht="15">
      <c r="A14" s="83" t="s">
        <v>141</v>
      </c>
      <c r="B14" s="13"/>
      <c r="C14" s="14"/>
      <c r="D14" s="87">
        <v>1</v>
      </c>
      <c r="E14" s="88">
        <v>221739</v>
      </c>
      <c r="F14" s="88">
        <v>85926.62</v>
      </c>
      <c r="G14" s="120">
        <f>F14/E14</f>
        <v>0.38751243579162886</v>
      </c>
      <c r="H14" s="15"/>
    </row>
    <row r="15" spans="1:8" ht="15">
      <c r="A15" s="83" t="s">
        <v>129</v>
      </c>
      <c r="B15" s="13"/>
      <c r="C15" s="14"/>
      <c r="D15" s="87"/>
      <c r="E15" s="88"/>
      <c r="F15" s="88"/>
      <c r="G15" s="120"/>
      <c r="H15" s="15"/>
    </row>
    <row r="16" spans="1:8" ht="15">
      <c r="A16" s="83" t="s">
        <v>139</v>
      </c>
      <c r="B16" s="13"/>
      <c r="C16" s="14"/>
      <c r="D16" s="87">
        <v>1</v>
      </c>
      <c r="E16" s="88">
        <v>241309</v>
      </c>
      <c r="F16" s="88">
        <v>47788</v>
      </c>
      <c r="G16" s="120">
        <f aca="true" t="shared" si="0" ref="G16:G22">F16/E16</f>
        <v>0.19803654235855273</v>
      </c>
      <c r="H16" s="15"/>
    </row>
    <row r="17" spans="1:8" ht="15">
      <c r="A17" s="83" t="s">
        <v>59</v>
      </c>
      <c r="B17" s="13"/>
      <c r="C17" s="14"/>
      <c r="D17" s="87"/>
      <c r="E17" s="88"/>
      <c r="F17" s="88"/>
      <c r="G17" s="120"/>
      <c r="H17" s="15"/>
    </row>
    <row r="18" spans="1:8" ht="15">
      <c r="A18" s="83" t="s">
        <v>14</v>
      </c>
      <c r="B18" s="13"/>
      <c r="C18" s="14"/>
      <c r="D18" s="87">
        <v>2</v>
      </c>
      <c r="E18" s="88">
        <v>1289864</v>
      </c>
      <c r="F18" s="88">
        <v>232746</v>
      </c>
      <c r="G18" s="120">
        <f t="shared" si="0"/>
        <v>0.1804422791860227</v>
      </c>
      <c r="H18" s="15"/>
    </row>
    <row r="19" spans="1:8" ht="15">
      <c r="A19" s="83" t="s">
        <v>15</v>
      </c>
      <c r="B19" s="13"/>
      <c r="C19" s="14"/>
      <c r="D19" s="87">
        <v>2</v>
      </c>
      <c r="E19" s="88">
        <v>1476502</v>
      </c>
      <c r="F19" s="88">
        <v>650755</v>
      </c>
      <c r="G19" s="120">
        <f t="shared" si="0"/>
        <v>0.44074102168503665</v>
      </c>
      <c r="H19" s="15"/>
    </row>
    <row r="20" spans="1:8" ht="15">
      <c r="A20" s="85" t="s">
        <v>143</v>
      </c>
      <c r="B20" s="13"/>
      <c r="C20" s="14"/>
      <c r="D20" s="87"/>
      <c r="E20" s="88"/>
      <c r="F20" s="88"/>
      <c r="G20" s="120"/>
      <c r="H20" s="15"/>
    </row>
    <row r="21" spans="1:8" ht="15">
      <c r="A21" s="83" t="s">
        <v>82</v>
      </c>
      <c r="B21" s="13"/>
      <c r="C21" s="14"/>
      <c r="D21" s="87">
        <v>3</v>
      </c>
      <c r="E21" s="88">
        <v>1894455</v>
      </c>
      <c r="F21" s="88">
        <v>503016</v>
      </c>
      <c r="G21" s="120">
        <f t="shared" si="0"/>
        <v>0.2655201627908818</v>
      </c>
      <c r="H21" s="15"/>
    </row>
    <row r="22" spans="1:8" ht="15">
      <c r="A22" s="83" t="s">
        <v>112</v>
      </c>
      <c r="B22" s="13"/>
      <c r="C22" s="14"/>
      <c r="D22" s="87">
        <v>1</v>
      </c>
      <c r="E22" s="88">
        <v>346175</v>
      </c>
      <c r="F22" s="88">
        <v>36553</v>
      </c>
      <c r="G22" s="120">
        <f t="shared" si="0"/>
        <v>0.10559110276594208</v>
      </c>
      <c r="H22" s="15"/>
    </row>
    <row r="23" spans="1:8" ht="15">
      <c r="A23" s="83" t="s">
        <v>78</v>
      </c>
      <c r="B23" s="13"/>
      <c r="C23" s="14"/>
      <c r="D23" s="87"/>
      <c r="E23" s="88"/>
      <c r="F23" s="88"/>
      <c r="G23" s="120"/>
      <c r="H23" s="15"/>
    </row>
    <row r="24" spans="1:8" ht="15">
      <c r="A24" s="83" t="s">
        <v>83</v>
      </c>
      <c r="B24" s="13"/>
      <c r="C24" s="14"/>
      <c r="D24" s="87"/>
      <c r="E24" s="88"/>
      <c r="F24" s="88"/>
      <c r="G24" s="120"/>
      <c r="H24" s="15"/>
    </row>
    <row r="25" spans="1:8" ht="15">
      <c r="A25" s="84" t="s">
        <v>20</v>
      </c>
      <c r="B25" s="13"/>
      <c r="C25" s="14"/>
      <c r="D25" s="87">
        <v>6</v>
      </c>
      <c r="E25" s="88">
        <v>1136654</v>
      </c>
      <c r="F25" s="88">
        <v>276982</v>
      </c>
      <c r="G25" s="120">
        <f>F25/E25</f>
        <v>0.2436818944023423</v>
      </c>
      <c r="H25" s="15"/>
    </row>
    <row r="26" spans="1:8" ht="15">
      <c r="A26" s="84" t="s">
        <v>21</v>
      </c>
      <c r="B26" s="13"/>
      <c r="C26" s="14"/>
      <c r="D26" s="87">
        <v>17</v>
      </c>
      <c r="E26" s="88">
        <v>180121</v>
      </c>
      <c r="F26" s="88">
        <v>180121</v>
      </c>
      <c r="G26" s="120">
        <f>F26/E26</f>
        <v>1</v>
      </c>
      <c r="H26" s="15"/>
    </row>
    <row r="27" spans="1:8" ht="1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">
      <c r="A28" s="85" t="s">
        <v>23</v>
      </c>
      <c r="B28" s="13"/>
      <c r="C28" s="14"/>
      <c r="D28" s="87"/>
      <c r="E28" s="88">
        <v>53112</v>
      </c>
      <c r="F28" s="88">
        <v>8314</v>
      </c>
      <c r="G28" s="120">
        <f>F28/E28</f>
        <v>0.1565371290857057</v>
      </c>
      <c r="H28" s="15"/>
    </row>
    <row r="29" spans="1:8" ht="1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">
      <c r="A30" s="85" t="s">
        <v>120</v>
      </c>
      <c r="B30" s="13"/>
      <c r="C30" s="14"/>
      <c r="D30" s="87"/>
      <c r="E30" s="88"/>
      <c r="F30" s="88"/>
      <c r="G30" s="120"/>
      <c r="H30" s="15"/>
    </row>
    <row r="31" spans="1:8" ht="15">
      <c r="A31" s="85" t="s">
        <v>84</v>
      </c>
      <c r="B31" s="13"/>
      <c r="C31" s="14"/>
      <c r="D31" s="87">
        <v>2</v>
      </c>
      <c r="E31" s="88">
        <v>242726</v>
      </c>
      <c r="F31" s="88">
        <v>66580</v>
      </c>
      <c r="G31" s="120">
        <f>F31/E31</f>
        <v>0.2743010637508961</v>
      </c>
      <c r="H31" s="15"/>
    </row>
    <row r="32" spans="1:8" ht="1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">
      <c r="A33" s="85" t="s">
        <v>27</v>
      </c>
      <c r="B33" s="13"/>
      <c r="C33" s="14"/>
      <c r="D33" s="87">
        <v>2</v>
      </c>
      <c r="E33" s="88">
        <v>612814</v>
      </c>
      <c r="F33" s="88">
        <v>134542.31</v>
      </c>
      <c r="G33" s="120">
        <f>F33/E33</f>
        <v>0.21954836214577342</v>
      </c>
      <c r="H33" s="15"/>
    </row>
    <row r="34" spans="1:8" ht="15">
      <c r="A34" s="85" t="s">
        <v>85</v>
      </c>
      <c r="B34" s="13"/>
      <c r="C34" s="14"/>
      <c r="D34" s="87">
        <v>3</v>
      </c>
      <c r="E34" s="88">
        <v>1739580</v>
      </c>
      <c r="F34" s="88">
        <v>221139.5</v>
      </c>
      <c r="G34" s="120">
        <f>F34/E34</f>
        <v>0.1271223513721703</v>
      </c>
      <c r="H34" s="15"/>
    </row>
    <row r="35" spans="1:8" ht="15">
      <c r="A35" s="16" t="s">
        <v>28</v>
      </c>
      <c r="B35" s="13"/>
      <c r="C35" s="14"/>
      <c r="D35" s="91"/>
      <c r="E35" s="110">
        <v>17700</v>
      </c>
      <c r="F35" s="88">
        <v>2360</v>
      </c>
      <c r="G35" s="121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">
      <c r="A39" s="19" t="s">
        <v>31</v>
      </c>
      <c r="B39" s="20"/>
      <c r="C39" s="21"/>
      <c r="D39" s="95">
        <f>SUM(D9:D38)</f>
        <v>73</v>
      </c>
      <c r="E39" s="96">
        <f>SUM(E9:E38)</f>
        <v>15048855</v>
      </c>
      <c r="F39" s="96">
        <f>SUM(F9:F38)</f>
        <v>3743256.73</v>
      </c>
      <c r="G39" s="122">
        <f>F39/E39</f>
        <v>0.24874030150466597</v>
      </c>
      <c r="H39" s="15"/>
    </row>
    <row r="40" spans="1:8" ht="15">
      <c r="A40" s="22"/>
      <c r="B40" s="22"/>
      <c r="C40" s="22"/>
      <c r="D40" s="98"/>
      <c r="E40" s="99"/>
      <c r="F40" s="100"/>
      <c r="G40" s="100"/>
      <c r="H40" s="2"/>
    </row>
    <row r="41" spans="1:8" ht="17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">
      <c r="A44" s="27" t="s">
        <v>36</v>
      </c>
      <c r="B44" s="28"/>
      <c r="C44" s="14"/>
      <c r="D44" s="87">
        <v>124</v>
      </c>
      <c r="E44" s="88">
        <v>16379385.7</v>
      </c>
      <c r="F44" s="88">
        <v>964583.06</v>
      </c>
      <c r="G44" s="120">
        <f>1-(+F44/E44)</f>
        <v>0.941109936742011</v>
      </c>
      <c r="H44" s="15"/>
    </row>
    <row r="45" spans="1:8" ht="15">
      <c r="A45" s="27" t="s">
        <v>37</v>
      </c>
      <c r="B45" s="28"/>
      <c r="C45" s="14"/>
      <c r="D45" s="87">
        <v>3</v>
      </c>
      <c r="E45" s="88">
        <v>2910812.82</v>
      </c>
      <c r="F45" s="88">
        <v>286278.01</v>
      </c>
      <c r="G45" s="120">
        <f>1-(+F45/E45)</f>
        <v>0.9016501480160445</v>
      </c>
      <c r="H45" s="15"/>
    </row>
    <row r="46" spans="1:8" ht="15">
      <c r="A46" s="27" t="s">
        <v>38</v>
      </c>
      <c r="B46" s="28"/>
      <c r="C46" s="14"/>
      <c r="D46" s="87">
        <v>383</v>
      </c>
      <c r="E46" s="88">
        <v>27818969</v>
      </c>
      <c r="F46" s="88">
        <v>1409425.51</v>
      </c>
      <c r="G46" s="120">
        <f>1-(+F46/E46)</f>
        <v>0.9493358107556035</v>
      </c>
      <c r="H46" s="15"/>
    </row>
    <row r="47" spans="1:8" ht="15">
      <c r="A47" s="27" t="s">
        <v>39</v>
      </c>
      <c r="B47" s="28"/>
      <c r="C47" s="14"/>
      <c r="D47" s="87">
        <v>37</v>
      </c>
      <c r="E47" s="88">
        <v>3666125</v>
      </c>
      <c r="F47" s="88">
        <v>316043.61</v>
      </c>
      <c r="G47" s="120">
        <f>1-(+F47/E47)</f>
        <v>0.9137935531385318</v>
      </c>
      <c r="H47" s="15"/>
    </row>
    <row r="48" spans="1:8" ht="15">
      <c r="A48" s="27" t="s">
        <v>40</v>
      </c>
      <c r="B48" s="28"/>
      <c r="C48" s="14"/>
      <c r="D48" s="87">
        <v>141</v>
      </c>
      <c r="E48" s="88">
        <v>22279399.63</v>
      </c>
      <c r="F48" s="88">
        <v>1454161.92</v>
      </c>
      <c r="G48" s="120">
        <f>1-(+F48/E48)</f>
        <v>0.9347306505494017</v>
      </c>
      <c r="H48" s="15"/>
    </row>
    <row r="49" spans="1:8" ht="1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">
      <c r="A50" s="27" t="s">
        <v>42</v>
      </c>
      <c r="B50" s="28"/>
      <c r="C50" s="14"/>
      <c r="D50" s="87">
        <v>49</v>
      </c>
      <c r="E50" s="88">
        <v>7719789</v>
      </c>
      <c r="F50" s="88">
        <v>444984.74</v>
      </c>
      <c r="G50" s="120">
        <f>1-(+F50/E50)</f>
        <v>0.9423579141865147</v>
      </c>
      <c r="H50" s="15"/>
    </row>
    <row r="51" spans="1:8" ht="15">
      <c r="A51" s="27" t="s">
        <v>43</v>
      </c>
      <c r="B51" s="28"/>
      <c r="C51" s="14"/>
      <c r="D51" s="87">
        <v>8</v>
      </c>
      <c r="E51" s="88">
        <v>1520440</v>
      </c>
      <c r="F51" s="88">
        <v>-34330</v>
      </c>
      <c r="G51" s="120">
        <f>1-(+F51/E51)</f>
        <v>1.0225789902922837</v>
      </c>
      <c r="H51" s="15"/>
    </row>
    <row r="52" spans="1:8" ht="15">
      <c r="A52" s="54" t="s">
        <v>44</v>
      </c>
      <c r="B52" s="28"/>
      <c r="C52" s="14"/>
      <c r="D52" s="87">
        <v>6</v>
      </c>
      <c r="E52" s="88">
        <v>1115725</v>
      </c>
      <c r="F52" s="88">
        <v>95125</v>
      </c>
      <c r="G52" s="120">
        <f>1-(+F52/E52)</f>
        <v>0.9147415357727039</v>
      </c>
      <c r="H52" s="15"/>
    </row>
    <row r="53" spans="1:8" ht="15">
      <c r="A53" s="55" t="s">
        <v>64</v>
      </c>
      <c r="B53" s="28"/>
      <c r="C53" s="14"/>
      <c r="D53" s="87">
        <v>2</v>
      </c>
      <c r="E53" s="88">
        <v>566500</v>
      </c>
      <c r="F53" s="88">
        <v>75900</v>
      </c>
      <c r="G53" s="120">
        <f>1-(+F53/E53)</f>
        <v>0.8660194174757282</v>
      </c>
      <c r="H53" s="15"/>
    </row>
    <row r="54" spans="1:8" ht="15">
      <c r="A54" s="27" t="s">
        <v>113</v>
      </c>
      <c r="B54" s="28"/>
      <c r="C54" s="14"/>
      <c r="D54" s="87">
        <v>1655</v>
      </c>
      <c r="E54" s="88">
        <v>105802507.23</v>
      </c>
      <c r="F54" s="88">
        <v>12136627.23</v>
      </c>
      <c r="G54" s="120">
        <f>1-(+F54/E54)</f>
        <v>0.8852897956036462</v>
      </c>
      <c r="H54" s="15"/>
    </row>
    <row r="55" spans="1:8" ht="1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">
      <c r="A56" s="31" t="s">
        <v>45</v>
      </c>
      <c r="B56" s="30"/>
      <c r="C56" s="14"/>
      <c r="D56" s="91"/>
      <c r="E56" s="111"/>
      <c r="F56" s="88"/>
      <c r="G56" s="121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ht="15">
      <c r="A58" s="16" t="s">
        <v>29</v>
      </c>
      <c r="B58" s="28"/>
      <c r="C58" s="14"/>
      <c r="D58" s="91"/>
      <c r="E58" s="110"/>
      <c r="F58" s="88"/>
      <c r="G58" s="121"/>
      <c r="H58" s="15"/>
    </row>
    <row r="59" spans="1:8" ht="15">
      <c r="A59" s="16" t="s">
        <v>30</v>
      </c>
      <c r="B59" s="28"/>
      <c r="C59" s="14"/>
      <c r="D59" s="91"/>
      <c r="E59" s="110"/>
      <c r="F59" s="88"/>
      <c r="G59" s="121"/>
      <c r="H59" s="15"/>
    </row>
    <row r="60" spans="1:8" ht="15">
      <c r="A60" s="32"/>
      <c r="B60" s="18"/>
      <c r="C60" s="14"/>
      <c r="D60" s="91"/>
      <c r="E60" s="94"/>
      <c r="F60" s="94"/>
      <c r="G60" s="121"/>
      <c r="H60" s="2"/>
    </row>
    <row r="61" spans="1:8" ht="15">
      <c r="A61" s="20" t="s">
        <v>48</v>
      </c>
      <c r="B61" s="20"/>
      <c r="C61" s="21"/>
      <c r="D61" s="95">
        <f>SUM(D44:D57)</f>
        <v>2408</v>
      </c>
      <c r="E61" s="96">
        <f>SUM(E44:E60)</f>
        <v>189779653.38</v>
      </c>
      <c r="F61" s="96">
        <f>SUM(F44:F60)</f>
        <v>17148799.08</v>
      </c>
      <c r="G61" s="126">
        <f>1-(+F61/E61)</f>
        <v>0.909638368631317</v>
      </c>
      <c r="H61" s="2"/>
    </row>
    <row r="62" spans="1:8" ht="15">
      <c r="A62" s="33"/>
      <c r="B62" s="33"/>
      <c r="C62" s="33"/>
      <c r="D62" s="106"/>
      <c r="E62" s="107"/>
      <c r="F62" s="34"/>
      <c r="G62" s="34"/>
      <c r="H62" s="2"/>
    </row>
    <row r="63" spans="1:8" ht="17.25">
      <c r="A63" s="35" t="s">
        <v>49</v>
      </c>
      <c r="B63" s="36"/>
      <c r="C63" s="36"/>
      <c r="D63" s="108"/>
      <c r="E63" s="108"/>
      <c r="F63" s="109">
        <f>F61+F39</f>
        <v>20892055.81</v>
      </c>
      <c r="G63" s="108"/>
      <c r="H63" s="2"/>
    </row>
    <row r="64" spans="1:8" ht="17.25">
      <c r="A64" s="35"/>
      <c r="B64" s="36"/>
      <c r="C64" s="36"/>
      <c r="D64" s="36"/>
      <c r="E64" s="36"/>
      <c r="F64" s="37"/>
      <c r="G64" s="36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43"/>
      <c r="B70" s="39"/>
      <c r="C70" s="39"/>
      <c r="D70" s="39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FEBRUARY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83" t="s">
        <v>10</v>
      </c>
      <c r="B9" s="13"/>
      <c r="C9" s="14"/>
      <c r="D9" s="87">
        <v>1</v>
      </c>
      <c r="E9" s="115">
        <v>58300</v>
      </c>
      <c r="F9" s="127">
        <v>23875</v>
      </c>
      <c r="G9" s="120">
        <f>F9/E9</f>
        <v>0.4095197255574614</v>
      </c>
      <c r="H9" s="15"/>
    </row>
    <row r="10" spans="1:8" ht="15">
      <c r="A10" s="83" t="s">
        <v>11</v>
      </c>
      <c r="B10" s="13"/>
      <c r="C10" s="14"/>
      <c r="D10" s="87">
        <v>3</v>
      </c>
      <c r="E10" s="115">
        <v>530409</v>
      </c>
      <c r="F10" s="127">
        <v>30860.5</v>
      </c>
      <c r="G10" s="120">
        <f>F10/E10</f>
        <v>0.05818245919658226</v>
      </c>
      <c r="H10" s="15"/>
    </row>
    <row r="11" spans="1:8" ht="15">
      <c r="A11" s="83" t="s">
        <v>140</v>
      </c>
      <c r="B11" s="13"/>
      <c r="C11" s="14"/>
      <c r="D11" s="87">
        <v>1</v>
      </c>
      <c r="E11" s="115">
        <v>23846</v>
      </c>
      <c r="F11" s="127">
        <v>5953</v>
      </c>
      <c r="G11" s="120">
        <f>F11/E11</f>
        <v>0.2496435460873941</v>
      </c>
      <c r="H11" s="15"/>
    </row>
    <row r="12" spans="1:8" ht="15">
      <c r="A12" s="83" t="s">
        <v>25</v>
      </c>
      <c r="B12" s="13"/>
      <c r="C12" s="14"/>
      <c r="D12" s="87"/>
      <c r="E12" s="115"/>
      <c r="F12" s="127"/>
      <c r="G12" s="120"/>
      <c r="H12" s="15"/>
    </row>
    <row r="13" spans="1:8" ht="15">
      <c r="A13" s="83" t="s">
        <v>81</v>
      </c>
      <c r="B13" s="13"/>
      <c r="C13" s="14"/>
      <c r="D13" s="87">
        <v>24</v>
      </c>
      <c r="E13" s="115">
        <v>3313016</v>
      </c>
      <c r="F13" s="127">
        <v>564832</v>
      </c>
      <c r="G13" s="120">
        <f>F13/E13</f>
        <v>0.17048876310890138</v>
      </c>
      <c r="H13" s="15"/>
    </row>
    <row r="14" spans="1:8" ht="15">
      <c r="A14" s="83" t="s">
        <v>121</v>
      </c>
      <c r="B14" s="13"/>
      <c r="C14" s="14"/>
      <c r="D14" s="87"/>
      <c r="E14" s="115"/>
      <c r="F14" s="127"/>
      <c r="G14" s="120"/>
      <c r="H14" s="15"/>
    </row>
    <row r="15" spans="1:8" ht="15">
      <c r="A15" s="83" t="s">
        <v>123</v>
      </c>
      <c r="B15" s="13"/>
      <c r="C15" s="14"/>
      <c r="D15" s="87"/>
      <c r="E15" s="115"/>
      <c r="F15" s="127"/>
      <c r="G15" s="120"/>
      <c r="H15" s="15"/>
    </row>
    <row r="16" spans="1:8" ht="15">
      <c r="A16" s="83" t="s">
        <v>127</v>
      </c>
      <c r="B16" s="13"/>
      <c r="C16" s="14"/>
      <c r="D16" s="87"/>
      <c r="E16" s="115"/>
      <c r="F16" s="127"/>
      <c r="G16" s="120"/>
      <c r="H16" s="15"/>
    </row>
    <row r="17" spans="1:8" ht="15">
      <c r="A17" s="83" t="s">
        <v>87</v>
      </c>
      <c r="B17" s="13"/>
      <c r="C17" s="14"/>
      <c r="D17" s="87">
        <v>2</v>
      </c>
      <c r="E17" s="115">
        <v>839314</v>
      </c>
      <c r="F17" s="127">
        <v>122724</v>
      </c>
      <c r="G17" s="120">
        <f>F17/E17</f>
        <v>0.14621941252022486</v>
      </c>
      <c r="H17" s="15"/>
    </row>
    <row r="18" spans="1:8" ht="15">
      <c r="A18" s="85" t="s">
        <v>130</v>
      </c>
      <c r="B18" s="13"/>
      <c r="C18" s="14"/>
      <c r="D18" s="87">
        <v>1</v>
      </c>
      <c r="E18" s="115">
        <v>323769</v>
      </c>
      <c r="F18" s="127">
        <v>139101</v>
      </c>
      <c r="G18" s="120">
        <f>F18/E18</f>
        <v>0.429630384626076</v>
      </c>
      <c r="H18" s="15"/>
    </row>
    <row r="19" spans="1:8" ht="15">
      <c r="A19" s="83" t="s">
        <v>15</v>
      </c>
      <c r="B19" s="13"/>
      <c r="C19" s="14"/>
      <c r="D19" s="87">
        <v>2</v>
      </c>
      <c r="E19" s="115">
        <v>881475</v>
      </c>
      <c r="F19" s="127">
        <v>310204</v>
      </c>
      <c r="G19" s="120">
        <f>F19/E19</f>
        <v>0.35191468844833945</v>
      </c>
      <c r="H19" s="15"/>
    </row>
    <row r="20" spans="1:8" ht="15">
      <c r="A20" s="83" t="s">
        <v>63</v>
      </c>
      <c r="B20" s="13"/>
      <c r="C20" s="14"/>
      <c r="D20" s="87"/>
      <c r="E20" s="115"/>
      <c r="F20" s="127"/>
      <c r="G20" s="120"/>
      <c r="H20" s="15"/>
    </row>
    <row r="21" spans="1:8" ht="15">
      <c r="A21" s="83" t="s">
        <v>112</v>
      </c>
      <c r="B21" s="13"/>
      <c r="C21" s="14"/>
      <c r="D21" s="87">
        <v>1</v>
      </c>
      <c r="E21" s="115">
        <v>152421</v>
      </c>
      <c r="F21" s="127">
        <v>36419</v>
      </c>
      <c r="G21" s="120">
        <f aca="true" t="shared" si="0" ref="G21:G30">F21/E21</f>
        <v>0.23893689189809802</v>
      </c>
      <c r="H21" s="15"/>
    </row>
    <row r="22" spans="1:8" ht="15">
      <c r="A22" s="83" t="s">
        <v>144</v>
      </c>
      <c r="B22" s="13"/>
      <c r="C22" s="14"/>
      <c r="D22" s="87"/>
      <c r="E22" s="115"/>
      <c r="F22" s="127"/>
      <c r="G22" s="120"/>
      <c r="H22" s="15"/>
    </row>
    <row r="23" spans="1:8" ht="15">
      <c r="A23" s="83" t="s">
        <v>132</v>
      </c>
      <c r="B23" s="13"/>
      <c r="C23" s="14"/>
      <c r="D23" s="87">
        <v>3</v>
      </c>
      <c r="E23" s="115">
        <v>786608</v>
      </c>
      <c r="F23" s="127">
        <v>240623.62</v>
      </c>
      <c r="G23" s="120">
        <f t="shared" si="0"/>
        <v>0.30590029595427454</v>
      </c>
      <c r="H23" s="15"/>
    </row>
    <row r="24" spans="1:8" ht="15">
      <c r="A24" s="83" t="s">
        <v>18</v>
      </c>
      <c r="B24" s="13"/>
      <c r="C24" s="14"/>
      <c r="D24" s="87">
        <v>2</v>
      </c>
      <c r="E24" s="115">
        <v>836167</v>
      </c>
      <c r="F24" s="127">
        <v>215476</v>
      </c>
      <c r="G24" s="120">
        <f t="shared" si="0"/>
        <v>0.2576949341459302</v>
      </c>
      <c r="H24" s="15"/>
    </row>
    <row r="25" spans="1:8" ht="15">
      <c r="A25" s="84" t="s">
        <v>20</v>
      </c>
      <c r="B25" s="13"/>
      <c r="C25" s="14"/>
      <c r="D25" s="87">
        <v>4</v>
      </c>
      <c r="E25" s="115">
        <v>800965</v>
      </c>
      <c r="F25" s="127">
        <v>217687.5</v>
      </c>
      <c r="G25" s="120">
        <f t="shared" si="0"/>
        <v>0.27178153851916126</v>
      </c>
      <c r="H25" s="15"/>
    </row>
    <row r="26" spans="1:8" ht="15">
      <c r="A26" s="84" t="s">
        <v>21</v>
      </c>
      <c r="B26" s="13"/>
      <c r="C26" s="14"/>
      <c r="D26" s="87"/>
      <c r="E26" s="115"/>
      <c r="F26" s="127"/>
      <c r="G26" s="120"/>
      <c r="H26" s="15"/>
    </row>
    <row r="27" spans="1:8" ht="15">
      <c r="A27" s="85" t="s">
        <v>22</v>
      </c>
      <c r="B27" s="13"/>
      <c r="C27" s="14"/>
      <c r="D27" s="87"/>
      <c r="E27" s="115"/>
      <c r="F27" s="127"/>
      <c r="G27" s="120"/>
      <c r="H27" s="15"/>
    </row>
    <row r="28" spans="1:8" ht="15">
      <c r="A28" s="85" t="s">
        <v>23</v>
      </c>
      <c r="B28" s="13"/>
      <c r="C28" s="14"/>
      <c r="D28" s="87"/>
      <c r="E28" s="115"/>
      <c r="F28" s="127"/>
      <c r="G28" s="120"/>
      <c r="H28" s="15"/>
    </row>
    <row r="29" spans="1:8" ht="15">
      <c r="A29" s="85" t="s">
        <v>24</v>
      </c>
      <c r="B29" s="13"/>
      <c r="C29" s="14"/>
      <c r="D29" s="87">
        <v>1</v>
      </c>
      <c r="E29" s="115">
        <v>137786</v>
      </c>
      <c r="F29" s="127">
        <v>40465</v>
      </c>
      <c r="G29" s="120">
        <f t="shared" si="0"/>
        <v>0.2936800545773881</v>
      </c>
      <c r="H29" s="15"/>
    </row>
    <row r="30" spans="1:8" ht="15">
      <c r="A30" s="85" t="s">
        <v>73</v>
      </c>
      <c r="B30" s="13"/>
      <c r="C30" s="14"/>
      <c r="D30" s="87">
        <v>1</v>
      </c>
      <c r="E30" s="115">
        <v>50849</v>
      </c>
      <c r="F30" s="127">
        <v>15529.5</v>
      </c>
      <c r="G30" s="120">
        <f t="shared" si="0"/>
        <v>0.30540423607150585</v>
      </c>
      <c r="H30" s="15"/>
    </row>
    <row r="31" spans="1:8" ht="15">
      <c r="A31" s="85" t="s">
        <v>89</v>
      </c>
      <c r="B31" s="13"/>
      <c r="C31" s="14"/>
      <c r="D31" s="87"/>
      <c r="E31" s="115"/>
      <c r="F31" s="127"/>
      <c r="G31" s="120"/>
      <c r="H31" s="15"/>
    </row>
    <row r="32" spans="1:8" ht="15">
      <c r="A32" s="85" t="s">
        <v>125</v>
      </c>
      <c r="B32" s="13"/>
      <c r="C32" s="14"/>
      <c r="D32" s="87">
        <v>1</v>
      </c>
      <c r="E32" s="115">
        <v>217708</v>
      </c>
      <c r="F32" s="127">
        <v>60110</v>
      </c>
      <c r="G32" s="120">
        <f>F32/E32</f>
        <v>0.2761037720249141</v>
      </c>
      <c r="H32" s="15"/>
    </row>
    <row r="33" spans="1:8" ht="15">
      <c r="A33" s="85" t="s">
        <v>27</v>
      </c>
      <c r="B33" s="13"/>
      <c r="C33" s="14"/>
      <c r="D33" s="87"/>
      <c r="E33" s="115"/>
      <c r="F33" s="127"/>
      <c r="G33" s="120"/>
      <c r="H33" s="15"/>
    </row>
    <row r="34" spans="1:8" ht="15">
      <c r="A34" s="85" t="s">
        <v>85</v>
      </c>
      <c r="B34" s="13"/>
      <c r="C34" s="14"/>
      <c r="D34" s="87">
        <v>6</v>
      </c>
      <c r="E34" s="115">
        <v>3081681</v>
      </c>
      <c r="F34" s="127">
        <v>557718</v>
      </c>
      <c r="G34" s="120">
        <f>F34/E34</f>
        <v>0.1809784984234254</v>
      </c>
      <c r="H34" s="15"/>
    </row>
    <row r="35" spans="1:8" ht="15">
      <c r="A35" s="16" t="s">
        <v>28</v>
      </c>
      <c r="B35" s="13"/>
      <c r="C35" s="14"/>
      <c r="D35" s="91"/>
      <c r="E35" s="115"/>
      <c r="F35" s="127"/>
      <c r="G35" s="121"/>
      <c r="H35" s="15"/>
    </row>
    <row r="36" spans="1:8" ht="15">
      <c r="A36" s="16" t="s">
        <v>47</v>
      </c>
      <c r="B36" s="13"/>
      <c r="C36" s="14"/>
      <c r="D36" s="91"/>
      <c r="E36" s="115"/>
      <c r="F36" s="127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">
      <c r="A39" s="19" t="s">
        <v>31</v>
      </c>
      <c r="B39" s="20"/>
      <c r="C39" s="21"/>
      <c r="D39" s="95">
        <f>SUM(D9:D38)</f>
        <v>53</v>
      </c>
      <c r="E39" s="96">
        <f>SUM(E9:E38)</f>
        <v>12034314</v>
      </c>
      <c r="F39" s="96">
        <f>SUM(F9:F38)</f>
        <v>2581578.12</v>
      </c>
      <c r="G39" s="122">
        <f>F39/E39</f>
        <v>0.2145180955059009</v>
      </c>
      <c r="H39" s="15"/>
    </row>
    <row r="40" spans="1:8" ht="15">
      <c r="A40" s="22"/>
      <c r="B40" s="22"/>
      <c r="C40" s="22"/>
      <c r="D40" s="98"/>
      <c r="E40" s="99"/>
      <c r="F40" s="100"/>
      <c r="G40" s="100"/>
      <c r="H40" s="2"/>
    </row>
    <row r="41" spans="1:8" ht="17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">
      <c r="A44" s="27" t="s">
        <v>36</v>
      </c>
      <c r="B44" s="28"/>
      <c r="C44" s="14"/>
      <c r="D44" s="87">
        <v>157</v>
      </c>
      <c r="E44" s="88">
        <v>21859713.45</v>
      </c>
      <c r="F44" s="88">
        <v>1266032.54</v>
      </c>
      <c r="G44" s="120">
        <f>1-(+F44/E44)</f>
        <v>0.9420837540759255</v>
      </c>
      <c r="H44" s="15"/>
    </row>
    <row r="45" spans="1:8" ht="15">
      <c r="A45" s="27" t="s">
        <v>37</v>
      </c>
      <c r="B45" s="28"/>
      <c r="C45" s="14"/>
      <c r="D45" s="87">
        <v>9</v>
      </c>
      <c r="E45" s="88">
        <v>3777607.84</v>
      </c>
      <c r="F45" s="88">
        <v>254367.36</v>
      </c>
      <c r="G45" s="120">
        <f aca="true" t="shared" si="1" ref="G45:G54">1-(+F45/E45)</f>
        <v>0.9326644345380224</v>
      </c>
      <c r="H45" s="15"/>
    </row>
    <row r="46" spans="1:8" ht="15">
      <c r="A46" s="27" t="s">
        <v>38</v>
      </c>
      <c r="B46" s="28"/>
      <c r="C46" s="14"/>
      <c r="D46" s="87">
        <v>153</v>
      </c>
      <c r="E46" s="88">
        <v>16821410.23</v>
      </c>
      <c r="F46" s="88">
        <v>975697.89</v>
      </c>
      <c r="G46" s="120">
        <f t="shared" si="1"/>
        <v>0.9419966651630729</v>
      </c>
      <c r="H46" s="15"/>
    </row>
    <row r="47" spans="1:8" ht="15">
      <c r="A47" s="27" t="s">
        <v>39</v>
      </c>
      <c r="B47" s="28"/>
      <c r="C47" s="14"/>
      <c r="D47" s="87">
        <v>2</v>
      </c>
      <c r="E47" s="88">
        <v>393425.5</v>
      </c>
      <c r="F47" s="88">
        <v>8067.5</v>
      </c>
      <c r="G47" s="120">
        <f t="shared" si="1"/>
        <v>0.9794942117376734</v>
      </c>
      <c r="H47" s="15"/>
    </row>
    <row r="48" spans="1:8" ht="15">
      <c r="A48" s="27" t="s">
        <v>40</v>
      </c>
      <c r="B48" s="28"/>
      <c r="C48" s="14"/>
      <c r="D48" s="87">
        <v>112</v>
      </c>
      <c r="E48" s="88">
        <v>17228877.45</v>
      </c>
      <c r="F48" s="88">
        <v>1195899.22</v>
      </c>
      <c r="G48" s="120">
        <f t="shared" si="1"/>
        <v>0.9305875136978237</v>
      </c>
      <c r="H48" s="15"/>
    </row>
    <row r="49" spans="1:8" ht="1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">
      <c r="A50" s="27" t="s">
        <v>42</v>
      </c>
      <c r="B50" s="28"/>
      <c r="C50" s="14"/>
      <c r="D50" s="87">
        <v>11</v>
      </c>
      <c r="E50" s="88">
        <v>1911200</v>
      </c>
      <c r="F50" s="88">
        <v>109745</v>
      </c>
      <c r="G50" s="120">
        <f t="shared" si="1"/>
        <v>0.9425779614901633</v>
      </c>
      <c r="H50" s="15"/>
    </row>
    <row r="51" spans="1:8" ht="15">
      <c r="A51" s="27" t="s">
        <v>43</v>
      </c>
      <c r="B51" s="28"/>
      <c r="C51" s="14"/>
      <c r="D51" s="87">
        <v>4</v>
      </c>
      <c r="E51" s="88">
        <v>1181980</v>
      </c>
      <c r="F51" s="88">
        <v>30385</v>
      </c>
      <c r="G51" s="120">
        <f t="shared" si="1"/>
        <v>0.9742931352476353</v>
      </c>
      <c r="H51" s="15"/>
    </row>
    <row r="52" spans="1:8" ht="15">
      <c r="A52" s="54" t="s">
        <v>44</v>
      </c>
      <c r="B52" s="28"/>
      <c r="C52" s="14"/>
      <c r="D52" s="87">
        <v>2</v>
      </c>
      <c r="E52" s="88">
        <v>315750</v>
      </c>
      <c r="F52" s="88">
        <v>-14250</v>
      </c>
      <c r="G52" s="120">
        <f t="shared" si="1"/>
        <v>1.0451306413301662</v>
      </c>
      <c r="H52" s="15"/>
    </row>
    <row r="53" spans="1:8" ht="1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">
      <c r="A54" s="27" t="s">
        <v>113</v>
      </c>
      <c r="B54" s="28"/>
      <c r="C54" s="14"/>
      <c r="D54" s="87">
        <v>1475</v>
      </c>
      <c r="E54" s="88">
        <v>93880504.96</v>
      </c>
      <c r="F54" s="88">
        <v>11046575.65</v>
      </c>
      <c r="G54" s="120">
        <f t="shared" si="1"/>
        <v>0.882333657507417</v>
      </c>
      <c r="H54" s="15"/>
    </row>
    <row r="55" spans="1:8" ht="1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">
      <c r="A56" s="56"/>
      <c r="B56" s="30"/>
      <c r="C56" s="14"/>
      <c r="D56" s="87"/>
      <c r="E56" s="88"/>
      <c r="F56" s="88"/>
      <c r="G56" s="120"/>
      <c r="H56" s="15"/>
    </row>
    <row r="57" spans="1:8" ht="15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ht="15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ht="15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">
      <c r="A61" s="32"/>
      <c r="B61" s="18"/>
      <c r="C61" s="14"/>
      <c r="D61" s="91"/>
      <c r="E61" s="94"/>
      <c r="F61" s="94"/>
      <c r="G61" s="121"/>
      <c r="H61" s="2"/>
    </row>
    <row r="62" spans="1:8" ht="15">
      <c r="A62" s="20" t="s">
        <v>48</v>
      </c>
      <c r="B62" s="20"/>
      <c r="C62" s="21"/>
      <c r="D62" s="95">
        <f>SUM(D44:D58)</f>
        <v>1925</v>
      </c>
      <c r="E62" s="96">
        <f>SUM(E44:E61)</f>
        <v>157370469.43</v>
      </c>
      <c r="F62" s="96">
        <f>SUM(F44:F61)</f>
        <v>14872520.16</v>
      </c>
      <c r="G62" s="126">
        <f>1-(+F62/E62)</f>
        <v>0.9054935769470049</v>
      </c>
      <c r="H62" s="2"/>
    </row>
    <row r="63" spans="1:8" ht="15">
      <c r="A63" s="33"/>
      <c r="B63" s="33"/>
      <c r="C63" s="33"/>
      <c r="D63" s="106"/>
      <c r="E63" s="107"/>
      <c r="F63" s="34"/>
      <c r="G63" s="34"/>
      <c r="H63" s="2"/>
    </row>
    <row r="64" spans="1:8" ht="17.25">
      <c r="A64" s="35" t="s">
        <v>49</v>
      </c>
      <c r="B64" s="36"/>
      <c r="C64" s="36"/>
      <c r="D64" s="108"/>
      <c r="E64" s="108"/>
      <c r="F64" s="109">
        <f>F62+F39</f>
        <v>17454098.28</v>
      </c>
      <c r="G64" s="108"/>
      <c r="H64" s="2"/>
    </row>
    <row r="65" spans="1:8" ht="17.25">
      <c r="A65" s="35"/>
      <c r="B65" s="36"/>
      <c r="C65" s="36"/>
      <c r="D65" s="36"/>
      <c r="E65" s="36"/>
      <c r="F65" s="37"/>
      <c r="G65" s="36"/>
      <c r="H65" s="2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Jennifer Bruns</cp:lastModifiedBy>
  <cp:lastPrinted>2013-01-09T15:16:35Z</cp:lastPrinted>
  <dcterms:created xsi:type="dcterms:W3CDTF">2012-06-07T14:04:25Z</dcterms:created>
  <dcterms:modified xsi:type="dcterms:W3CDTF">2019-04-09T14:52:05Z</dcterms:modified>
  <cp:category/>
  <cp:version/>
  <cp:contentType/>
  <cp:contentStatus/>
</cp:coreProperties>
</file>