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fullCalcOnLoad="1"/>
</workbook>
</file>

<file path=xl/sharedStrings.xml><?xml version="1.0" encoding="utf-8"?>
<sst xmlns="http://schemas.openxmlformats.org/spreadsheetml/2006/main" count="931" uniqueCount="149">
  <si>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</si>
  <si>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</si>
  <si>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</si>
  <si>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</si>
  <si>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</si>
  <si>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</si>
  <si>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</si>
  <si>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</si>
  <si>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</si>
  <si>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</si>
  <si>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</si>
  <si>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</si>
  <si>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</si>
  <si>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</si>
  <si>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</si>
  <si>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</si>
  <si>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</si>
  <si>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</si>
  <si>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</si>
  <si>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</si>
  <si>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</si>
  <si>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</si>
  <si>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</si>
  <si>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</si>
  <si>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</si>
  <si>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</si>
  <si>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</si>
  <si>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</si>
  <si>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</si>
  <si>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</si>
  <si>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</si>
  <si>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</si>
  <si>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</si>
  <si>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</si>
  <si>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</si>
  <si>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</si>
  <si>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</si>
  <si>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</si>
  <si>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</si>
  <si>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</si>
  <si>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</si>
  <si>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</si>
  <si>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</si>
  <si>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</si>
  <si>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</si>
  <si>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</si>
  <si>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</si>
  <si>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</si>
  <si>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</si>
  <si>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</si>
  <si>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</si>
  <si>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</si>
  <si>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</si>
  <si>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</si>
  <si>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</si>
  <si>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</si>
  <si>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</si>
  <si>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</si>
  <si>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</si>
  <si>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</si>
  <si>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</si>
  <si>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</si>
  <si>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</si>
  <si>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</si>
  <si>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</si>
  <si>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</si>
  <si>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</si>
  <si>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</si>
  <si>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</si>
  <si>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</si>
  <si>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</si>
  <si>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</si>
  <si>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</si>
  <si>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</si>
  <si>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</si>
  <si>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</si>
  <si>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</si>
  <si>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</si>
  <si>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</si>
  <si>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</si>
  <si>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</si>
  <si>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</si>
  <si>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</si>
  <si>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</si>
  <si>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</si>
  <si>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</si>
  <si>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</si>
  <si>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</si>
  <si>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</si>
  <si>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</si>
  <si>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</si>
  <si>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</si>
  <si>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</si>
  <si>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</si>
  <si>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</si>
  <si>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</si>
  <si>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</si>
  <si>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</si>
  <si>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</si>
  <si>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</si>
  <si>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</si>
  <si>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</si>
  <si>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</si>
  <si>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</si>
  <si>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</si>
  <si>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</si>
  <si>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</si>
  <si>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</si>
  <si>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</si>
  <si>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</si>
  <si>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</si>
  <si>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</si>
  <si>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</si>
  <si>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</si>
  <si>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</si>
  <si>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</si>
  <si>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</si>
  <si>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</si>
  <si>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</si>
  <si>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</si>
  <si>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</si>
  <si>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</si>
  <si>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</si>
  <si>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</si>
  <si>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</si>
  <si>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</si>
  <si>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</si>
  <si>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</si>
  <si>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</si>
  <si>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</si>
  <si>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</si>
  <si>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</si>
  <si>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</si>
  <si>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</si>
  <si>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</si>
  <si>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</si>
  <si>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</si>
  <si>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</si>
  <si>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</si>
  <si>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</si>
  <si>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</si>
  <si>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</si>
  <si>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</si>
  <si>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</si>
  <si>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</si>
  <si>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</si>
  <si>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</si>
  <si>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</si>
  <si>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>MONTH ENDED:   JANUARY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</si>
</sst>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NumberFormat="1" applyFont="1" applyBorder="1" applyAlignment="1">
      <alignment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40" fontId="12" fillId="36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164" fontId="15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5" fillId="0" borderId="21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8" xfId="0" applyNumberFormat="1" applyFont="1" applyBorder="1" applyAlignment="1" applyProtection="1">
      <alignment horizontal="center"/>
      <protection locked="0"/>
    </xf>
    <xf numFmtId="40" fontId="12" fillId="0" borderId="18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1" fillId="0" borderId="10" xfId="0" applyNumberFormat="1" applyFont="1" applyBorder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2" fillId="34" borderId="22" xfId="0" applyNumberFormat="1" applyFont="1" applyFill="1" applyBorder="1" applyAlignment="1" applyProtection="1">
      <alignment/>
      <protection locked="0"/>
    </xf>
    <xf numFmtId="0" fontId="12" fillId="33" borderId="23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31">
      <selection activeCell="A64" sqref="A6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>
      <c r="A11" s="83" t="s">
        <v>121</v>
      </c>
      <c r="B11" s="13"/>
      <c r="C11" s="14"/>
      <c r="D11" s="87">
        <v>5</v>
      </c>
      <c r="E11" s="88">
        <v>684578</v>
      </c>
      <c r="F11" s="88">
        <v>162683</v>
      </c>
      <c r="G11" s="89">
        <f>F11/E11</f>
        <v>0.23763983066940508</v>
      </c>
      <c r="H11" s="15"/>
    </row>
    <row r="12" spans="1:8" ht="15.7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>
      <c r="A13" s="83" t="s">
        <v>130</v>
      </c>
      <c r="B13" s="13"/>
      <c r="C13" s="14"/>
      <c r="D13" s="87">
        <v>1</v>
      </c>
      <c r="E13" s="88">
        <v>28865</v>
      </c>
      <c r="F13" s="88">
        <v>3190</v>
      </c>
      <c r="G13" s="89">
        <f>F13/E13</f>
        <v>0.11051446388359605</v>
      </c>
      <c r="H13" s="15"/>
    </row>
    <row r="14" spans="1:8" ht="15.7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>
      <c r="A15" s="83" t="s">
        <v>135</v>
      </c>
      <c r="B15" s="13"/>
      <c r="C15" s="14"/>
      <c r="D15" s="87">
        <v>1</v>
      </c>
      <c r="E15" s="88">
        <v>270880</v>
      </c>
      <c r="F15" s="88">
        <v>74176</v>
      </c>
      <c r="G15" s="89">
        <f>F15/E15</f>
        <v>0.27383343177790903</v>
      </c>
      <c r="H15" s="15"/>
    </row>
    <row r="16" spans="1:8" ht="15.7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>
      <c r="A18" s="83" t="s">
        <v>14</v>
      </c>
      <c r="B18" s="13"/>
      <c r="C18" s="14"/>
      <c r="D18" s="87">
        <v>2</v>
      </c>
      <c r="E18" s="88">
        <v>566007</v>
      </c>
      <c r="F18" s="88">
        <v>109647</v>
      </c>
      <c r="G18" s="89">
        <f>F18/E18</f>
        <v>0.19372021900789213</v>
      </c>
      <c r="H18" s="15"/>
    </row>
    <row r="19" spans="1:8" ht="15.7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>
      <c r="A20" s="83" t="s">
        <v>16</v>
      </c>
      <c r="B20" s="13"/>
      <c r="C20" s="14"/>
      <c r="D20" s="87">
        <v>1</v>
      </c>
      <c r="E20" s="88">
        <v>764631</v>
      </c>
      <c r="F20" s="88">
        <v>177459</v>
      </c>
      <c r="G20" s="89">
        <f aca="true" t="shared" si="0" ref="G20:G25">F20/E20</f>
        <v>0.23208449565869027</v>
      </c>
      <c r="H20" s="15"/>
    </row>
    <row r="21" spans="1:8" ht="15.7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>
      <c r="A23" s="83" t="s">
        <v>18</v>
      </c>
      <c r="B23" s="13"/>
      <c r="C23" s="14"/>
      <c r="D23" s="87">
        <v>8</v>
      </c>
      <c r="E23" s="88">
        <v>5159470</v>
      </c>
      <c r="F23" s="88">
        <v>770613</v>
      </c>
      <c r="G23" s="89">
        <f t="shared" si="0"/>
        <v>0.14935894578319092</v>
      </c>
      <c r="H23" s="15"/>
    </row>
    <row r="24" spans="1:8" ht="15.75">
      <c r="A24" s="83" t="s">
        <v>19</v>
      </c>
      <c r="B24" s="13"/>
      <c r="C24" s="14"/>
      <c r="D24" s="87">
        <v>2</v>
      </c>
      <c r="E24" s="88">
        <v>144476</v>
      </c>
      <c r="F24" s="88">
        <v>35364</v>
      </c>
      <c r="G24" s="89">
        <f t="shared" si="0"/>
        <v>0.244774218555331</v>
      </c>
      <c r="H24" s="15"/>
    </row>
    <row r="25" spans="1:8" ht="15.75">
      <c r="A25" s="84" t="s">
        <v>20</v>
      </c>
      <c r="B25" s="13"/>
      <c r="C25" s="14"/>
      <c r="D25" s="87">
        <v>3</v>
      </c>
      <c r="E25" s="88">
        <v>393043</v>
      </c>
      <c r="F25" s="88">
        <v>81408.5</v>
      </c>
      <c r="G25" s="89">
        <f t="shared" si="0"/>
        <v>0.2071236480486868</v>
      </c>
      <c r="H25" s="15"/>
    </row>
    <row r="26" spans="1:8" ht="15.7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24</v>
      </c>
      <c r="B29" s="13"/>
      <c r="C29" s="14"/>
      <c r="D29" s="87">
        <v>1</v>
      </c>
      <c r="E29" s="90">
        <v>34935</v>
      </c>
      <c r="F29" s="90">
        <v>12534</v>
      </c>
      <c r="G29" s="89">
        <f>F29/E29</f>
        <v>0.3587805925289824</v>
      </c>
      <c r="H29" s="15"/>
    </row>
    <row r="30" spans="1:8" ht="15.75">
      <c r="A30" s="85" t="s">
        <v>25</v>
      </c>
      <c r="B30" s="13"/>
      <c r="C30" s="14"/>
      <c r="D30" s="87">
        <v>1</v>
      </c>
      <c r="E30" s="90">
        <v>241496</v>
      </c>
      <c r="F30" s="88">
        <v>60994</v>
      </c>
      <c r="G30" s="89">
        <f>F30/E30</f>
        <v>0.25256733030774836</v>
      </c>
      <c r="H30" s="15"/>
    </row>
    <row r="31" spans="1:8" ht="15.75">
      <c r="A31" s="85" t="s">
        <v>26</v>
      </c>
      <c r="B31" s="13"/>
      <c r="C31" s="14"/>
      <c r="D31" s="87">
        <v>15</v>
      </c>
      <c r="E31" s="90">
        <v>2253762</v>
      </c>
      <c r="F31" s="90">
        <v>475362.5</v>
      </c>
      <c r="G31" s="89">
        <f>F31/E31</f>
        <v>0.21091956471002707</v>
      </c>
      <c r="H31" s="15"/>
    </row>
    <row r="32" spans="1:8" ht="15.75">
      <c r="A32" s="85" t="s">
        <v>137</v>
      </c>
      <c r="B32" s="13"/>
      <c r="C32" s="14"/>
      <c r="D32" s="87"/>
      <c r="E32" s="90"/>
      <c r="F32" s="90"/>
      <c r="G32" s="89"/>
      <c r="H32" s="15"/>
    </row>
    <row r="33" spans="1:8" ht="15.75">
      <c r="A33" s="85" t="s">
        <v>112</v>
      </c>
      <c r="B33" s="13"/>
      <c r="C33" s="14"/>
      <c r="D33" s="87">
        <v>1</v>
      </c>
      <c r="E33" s="90">
        <v>161008</v>
      </c>
      <c r="F33" s="90">
        <v>34833.5</v>
      </c>
      <c r="G33" s="89">
        <f>F33/E33</f>
        <v>0.21634639272582729</v>
      </c>
      <c r="H33" s="15"/>
    </row>
    <row r="34" spans="1:8" ht="15.75">
      <c r="A34" s="85" t="s">
        <v>27</v>
      </c>
      <c r="B34" s="13"/>
      <c r="C34" s="14"/>
      <c r="D34" s="87">
        <v>1</v>
      </c>
      <c r="E34" s="90">
        <v>144148</v>
      </c>
      <c r="F34" s="90">
        <v>51422</v>
      </c>
      <c r="G34" s="89">
        <f>F34/E34</f>
        <v>0.3567305824569193</v>
      </c>
      <c r="H34" s="15"/>
    </row>
    <row r="35" spans="1:8" ht="15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ht="15">
      <c r="A36" s="16" t="s">
        <v>29</v>
      </c>
      <c r="B36" s="13"/>
      <c r="C36" s="14"/>
      <c r="D36" s="91"/>
      <c r="E36" s="92"/>
      <c r="F36" s="90"/>
      <c r="G36" s="93"/>
      <c r="H36" s="15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42</v>
      </c>
      <c r="E39" s="96">
        <f>SUM(E9:E38)</f>
        <v>10847299</v>
      </c>
      <c r="F39" s="96">
        <f>SUM(F9:F38)</f>
        <v>2049686.5</v>
      </c>
      <c r="G39" s="97">
        <f>F39/E39</f>
        <v>0.18895823743772527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123</v>
      </c>
      <c r="E44" s="88">
        <v>11193981.9</v>
      </c>
      <c r="F44" s="88">
        <v>671650.14</v>
      </c>
      <c r="G44" s="89">
        <f aca="true" t="shared" si="1" ref="G44:G50">1-(+F44/E44)</f>
        <v>0.9399989971397041</v>
      </c>
      <c r="H44" s="15"/>
    </row>
    <row r="45" spans="1:8" ht="15.75">
      <c r="A45" s="27" t="s">
        <v>37</v>
      </c>
      <c r="B45" s="28"/>
      <c r="C45" s="14"/>
      <c r="D45" s="87">
        <v>2</v>
      </c>
      <c r="E45" s="88">
        <v>816743.96</v>
      </c>
      <c r="F45" s="88">
        <v>112026.46</v>
      </c>
      <c r="G45" s="89">
        <f t="shared" si="1"/>
        <v>0.862837724566705</v>
      </c>
      <c r="H45" s="15"/>
    </row>
    <row r="46" spans="1:8" ht="15.75">
      <c r="A46" s="27" t="s">
        <v>38</v>
      </c>
      <c r="B46" s="28"/>
      <c r="C46" s="14"/>
      <c r="D46" s="87">
        <v>144</v>
      </c>
      <c r="E46" s="88">
        <v>8192742.5</v>
      </c>
      <c r="F46" s="88">
        <v>632140.27</v>
      </c>
      <c r="G46" s="89">
        <f t="shared" si="1"/>
        <v>0.9228414331342649</v>
      </c>
      <c r="H46" s="15"/>
    </row>
    <row r="47" spans="1:8" ht="15.75">
      <c r="A47" s="27" t="s">
        <v>39</v>
      </c>
      <c r="B47" s="28"/>
      <c r="C47" s="14"/>
      <c r="D47" s="87">
        <v>10</v>
      </c>
      <c r="E47" s="88">
        <v>1688073</v>
      </c>
      <c r="F47" s="88">
        <v>76183.18</v>
      </c>
      <c r="G47" s="89">
        <f t="shared" si="1"/>
        <v>0.9548697360836883</v>
      </c>
      <c r="H47" s="15"/>
    </row>
    <row r="48" spans="1:8" ht="15.75">
      <c r="A48" s="27" t="s">
        <v>40</v>
      </c>
      <c r="B48" s="28"/>
      <c r="C48" s="14"/>
      <c r="D48" s="87">
        <v>154</v>
      </c>
      <c r="E48" s="88">
        <v>10228945.37</v>
      </c>
      <c r="F48" s="88">
        <v>960011.34</v>
      </c>
      <c r="G48" s="89">
        <f t="shared" si="1"/>
        <v>0.9061475738431869</v>
      </c>
      <c r="H48" s="15"/>
    </row>
    <row r="49" spans="1:8" ht="15.75">
      <c r="A49" s="27" t="s">
        <v>41</v>
      </c>
      <c r="B49" s="28"/>
      <c r="C49" s="14"/>
      <c r="D49" s="87">
        <v>11</v>
      </c>
      <c r="E49" s="88">
        <v>1577595</v>
      </c>
      <c r="F49" s="88">
        <v>-6234.62</v>
      </c>
      <c r="G49" s="89">
        <f t="shared" si="1"/>
        <v>1.0039519775354258</v>
      </c>
      <c r="H49" s="15"/>
    </row>
    <row r="50" spans="1:8" ht="15.75">
      <c r="A50" s="27" t="s">
        <v>42</v>
      </c>
      <c r="B50" s="28"/>
      <c r="C50" s="14"/>
      <c r="D50" s="87">
        <v>16</v>
      </c>
      <c r="E50" s="88">
        <v>1079551.94</v>
      </c>
      <c r="F50" s="88">
        <v>110076.94</v>
      </c>
      <c r="G50" s="89">
        <f t="shared" si="1"/>
        <v>0.8980346049862131</v>
      </c>
      <c r="H50" s="15"/>
    </row>
    <row r="51" spans="1:8" ht="15.7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>
      <c r="A52" s="27" t="s">
        <v>44</v>
      </c>
      <c r="B52" s="28"/>
      <c r="C52" s="14"/>
      <c r="D52" s="87">
        <v>1</v>
      </c>
      <c r="E52" s="88">
        <v>68850</v>
      </c>
      <c r="F52" s="88">
        <v>1850</v>
      </c>
      <c r="G52" s="89">
        <f>1-(+F52/E52)</f>
        <v>0.9731299927378358</v>
      </c>
      <c r="H52" s="15"/>
    </row>
    <row r="53" spans="1:8" ht="15.75">
      <c r="A53" s="29" t="s">
        <v>65</v>
      </c>
      <c r="B53" s="30"/>
      <c r="C53" s="14"/>
      <c r="D53" s="87">
        <v>991</v>
      </c>
      <c r="E53" s="88">
        <v>68014863.63</v>
      </c>
      <c r="F53" s="88">
        <v>7880465.85</v>
      </c>
      <c r="G53" s="89">
        <f>1-(+F53/E53)</f>
        <v>0.884136122173682</v>
      </c>
      <c r="H53" s="15"/>
    </row>
    <row r="54" spans="1:8" ht="15.7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ht="15">
      <c r="A55" s="31" t="s">
        <v>45</v>
      </c>
      <c r="B55" s="30"/>
      <c r="C55" s="14"/>
      <c r="D55" s="91"/>
      <c r="E55" s="94"/>
      <c r="F55" s="88"/>
      <c r="G55" s="93"/>
      <c r="H55" s="15"/>
    </row>
    <row r="56" spans="1:8" ht="15">
      <c r="A56" s="16" t="s">
        <v>46</v>
      </c>
      <c r="B56" s="28"/>
      <c r="C56" s="14"/>
      <c r="D56" s="91"/>
      <c r="E56" s="94"/>
      <c r="F56" s="88"/>
      <c r="G56" s="93"/>
      <c r="H56" s="15"/>
    </row>
    <row r="57" spans="1:8" ht="15">
      <c r="A57" s="16" t="s">
        <v>47</v>
      </c>
      <c r="B57" s="28"/>
      <c r="C57" s="14"/>
      <c r="D57" s="91"/>
      <c r="E57" s="92"/>
      <c r="F57" s="90"/>
      <c r="G57" s="93"/>
      <c r="H57" s="15"/>
    </row>
    <row r="58" spans="1:8" ht="15">
      <c r="A58" s="16" t="s">
        <v>30</v>
      </c>
      <c r="B58" s="28"/>
      <c r="C58" s="14"/>
      <c r="D58" s="91"/>
      <c r="E58" s="92"/>
      <c r="F58" s="90"/>
      <c r="G58" s="93"/>
      <c r="H58" s="15"/>
    </row>
    <row r="59" spans="1:8" ht="15.75">
      <c r="A59" s="32"/>
      <c r="B59" s="18"/>
      <c r="C59" s="14"/>
      <c r="D59" s="91"/>
      <c r="E59" s="94"/>
      <c r="F59" s="94"/>
      <c r="G59" s="93"/>
      <c r="H59" s="15"/>
    </row>
    <row r="60" spans="1:8" ht="15.75">
      <c r="A60" s="20" t="s">
        <v>48</v>
      </c>
      <c r="B60" s="20"/>
      <c r="C60" s="21"/>
      <c r="D60" s="95">
        <f>SUM(D44:D56)</f>
        <v>1452</v>
      </c>
      <c r="E60" s="96">
        <f>SUM(E44:E59)</f>
        <v>102861347.29999998</v>
      </c>
      <c r="F60" s="96">
        <f>SUM(F44:F59)</f>
        <v>10438169.559999999</v>
      </c>
      <c r="G60" s="97">
        <f>1-(+F60/E60)</f>
        <v>0.8985219440150187</v>
      </c>
      <c r="H60" s="15"/>
    </row>
    <row r="61" spans="1:8" ht="15">
      <c r="A61" s="33"/>
      <c r="B61" s="33"/>
      <c r="C61" s="33"/>
      <c r="D61" s="106"/>
      <c r="E61" s="107"/>
      <c r="F61" s="34"/>
      <c r="G61" s="34"/>
      <c r="H61" s="2"/>
    </row>
    <row r="62" spans="1:8" ht="18">
      <c r="A62" s="35" t="s">
        <v>49</v>
      </c>
      <c r="B62" s="36"/>
      <c r="C62" s="36"/>
      <c r="D62" s="108"/>
      <c r="E62" s="108"/>
      <c r="F62" s="109">
        <f>F60+F39</f>
        <v>12487856.059999999</v>
      </c>
      <c r="G62" s="108"/>
      <c r="H62" s="2"/>
    </row>
    <row r="63" spans="1:8" ht="18">
      <c r="A63" s="38"/>
      <c r="B63" s="39"/>
      <c r="C63" s="39"/>
      <c r="D63" s="39"/>
      <c r="E63" s="39"/>
      <c r="F63" s="37"/>
      <c r="G63" s="39"/>
      <c r="H63" s="2"/>
    </row>
    <row r="64" spans="1:8" ht="15.7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>
      <c r="A10" s="83" t="s">
        <v>11</v>
      </c>
      <c r="B10" s="13"/>
      <c r="C10" s="14"/>
      <c r="D10" s="87">
        <v>3</v>
      </c>
      <c r="E10" s="88">
        <v>1247793</v>
      </c>
      <c r="F10" s="88">
        <v>301967.5</v>
      </c>
      <c r="G10" s="120">
        <f>F10/E10</f>
        <v>0.2420012774554754</v>
      </c>
      <c r="H10" s="15"/>
    </row>
    <row r="11" spans="1:8" ht="15.75">
      <c r="A11" s="83" t="s">
        <v>140</v>
      </c>
      <c r="B11" s="13"/>
      <c r="C11" s="14"/>
      <c r="D11" s="87"/>
      <c r="E11" s="88"/>
      <c r="F11" s="88"/>
      <c r="G11" s="120"/>
      <c r="H11" s="15"/>
    </row>
    <row r="12" spans="1:8" ht="15.75">
      <c r="A12" s="83" t="s">
        <v>25</v>
      </c>
      <c r="B12" s="13"/>
      <c r="C12" s="14"/>
      <c r="D12" s="87">
        <v>1</v>
      </c>
      <c r="E12" s="88">
        <v>83733</v>
      </c>
      <c r="F12" s="88">
        <v>39713</v>
      </c>
      <c r="G12" s="120">
        <f>F12/E12</f>
        <v>0.47428134666141186</v>
      </c>
      <c r="H12" s="15"/>
    </row>
    <row r="13" spans="1:8" ht="15.75">
      <c r="A13" s="83" t="s">
        <v>81</v>
      </c>
      <c r="B13" s="13"/>
      <c r="C13" s="14"/>
      <c r="D13" s="87"/>
      <c r="E13" s="88"/>
      <c r="F13" s="88"/>
      <c r="G13" s="120"/>
      <c r="H13" s="15"/>
    </row>
    <row r="14" spans="1:8" ht="15.75">
      <c r="A14" s="83" t="s">
        <v>121</v>
      </c>
      <c r="B14" s="13"/>
      <c r="C14" s="14"/>
      <c r="D14" s="87"/>
      <c r="E14" s="88"/>
      <c r="F14" s="88"/>
      <c r="G14" s="120"/>
      <c r="H14" s="15"/>
    </row>
    <row r="15" spans="1:8" ht="15.75">
      <c r="A15" s="83" t="s">
        <v>123</v>
      </c>
      <c r="B15" s="13"/>
      <c r="C15" s="14"/>
      <c r="D15" s="87">
        <v>23</v>
      </c>
      <c r="E15" s="88">
        <v>3174940</v>
      </c>
      <c r="F15" s="88">
        <v>664699</v>
      </c>
      <c r="G15" s="120">
        <f>F15/E15</f>
        <v>0.20935797211915816</v>
      </c>
      <c r="H15" s="15"/>
    </row>
    <row r="16" spans="1:8" ht="15.75">
      <c r="A16" s="83" t="s">
        <v>127</v>
      </c>
      <c r="B16" s="13"/>
      <c r="C16" s="14"/>
      <c r="D16" s="87"/>
      <c r="E16" s="88"/>
      <c r="F16" s="88"/>
      <c r="G16" s="120"/>
      <c r="H16" s="15"/>
    </row>
    <row r="17" spans="1:8" ht="15.75">
      <c r="A17" s="83" t="s">
        <v>87</v>
      </c>
      <c r="B17" s="13"/>
      <c r="C17" s="14"/>
      <c r="D17" s="87">
        <v>1</v>
      </c>
      <c r="E17" s="88">
        <v>607242</v>
      </c>
      <c r="F17" s="88">
        <v>217362</v>
      </c>
      <c r="G17" s="120">
        <f>F17/E17</f>
        <v>0.35794954894424297</v>
      </c>
      <c r="H17" s="15"/>
    </row>
    <row r="18" spans="1:8" ht="15.75">
      <c r="A18" s="85" t="s">
        <v>130</v>
      </c>
      <c r="B18" s="13"/>
      <c r="C18" s="14"/>
      <c r="D18" s="87"/>
      <c r="E18" s="88"/>
      <c r="F18" s="88"/>
      <c r="G18" s="120"/>
      <c r="H18" s="15"/>
    </row>
    <row r="19" spans="1:8" ht="15.75">
      <c r="A19" s="83" t="s">
        <v>15</v>
      </c>
      <c r="B19" s="13"/>
      <c r="C19" s="14"/>
      <c r="D19" s="87">
        <v>4</v>
      </c>
      <c r="E19" s="88">
        <v>1105423</v>
      </c>
      <c r="F19" s="88">
        <v>344142</v>
      </c>
      <c r="G19" s="120">
        <f>F19/E19</f>
        <v>0.3113215484027381</v>
      </c>
      <c r="H19" s="15"/>
    </row>
    <row r="20" spans="1:8" ht="15.75">
      <c r="A20" s="83" t="s">
        <v>63</v>
      </c>
      <c r="B20" s="13"/>
      <c r="C20" s="14"/>
      <c r="D20" s="87"/>
      <c r="E20" s="88"/>
      <c r="F20" s="88"/>
      <c r="G20" s="120"/>
      <c r="H20" s="15"/>
    </row>
    <row r="21" spans="1:8" ht="15.75">
      <c r="A21" s="83" t="s">
        <v>112</v>
      </c>
      <c r="B21" s="13"/>
      <c r="C21" s="14"/>
      <c r="D21" s="87">
        <v>1</v>
      </c>
      <c r="E21" s="88">
        <v>110569</v>
      </c>
      <c r="F21" s="88">
        <v>29554</v>
      </c>
      <c r="G21" s="120">
        <f>F21/E21</f>
        <v>0.26729010843907425</v>
      </c>
      <c r="H21" s="15"/>
    </row>
    <row r="22" spans="1:8" ht="15.75">
      <c r="A22" s="83" t="s">
        <v>144</v>
      </c>
      <c r="B22" s="13"/>
      <c r="C22" s="14"/>
      <c r="D22" s="87"/>
      <c r="E22" s="88"/>
      <c r="F22" s="88"/>
      <c r="G22" s="120"/>
      <c r="H22" s="15"/>
    </row>
    <row r="23" spans="1:8" ht="15.75">
      <c r="A23" s="83" t="s">
        <v>132</v>
      </c>
      <c r="B23" s="13"/>
      <c r="C23" s="14"/>
      <c r="D23" s="87"/>
      <c r="E23" s="88"/>
      <c r="F23" s="88"/>
      <c r="G23" s="120"/>
      <c r="H23" s="15"/>
    </row>
    <row r="24" spans="1:8" ht="15.75">
      <c r="A24" s="83" t="s">
        <v>18</v>
      </c>
      <c r="B24" s="13"/>
      <c r="C24" s="14"/>
      <c r="D24" s="87">
        <v>1</v>
      </c>
      <c r="E24" s="88">
        <v>1975</v>
      </c>
      <c r="F24" s="88">
        <v>2963</v>
      </c>
      <c r="G24" s="120">
        <f>F24/E24</f>
        <v>1.5002531645569621</v>
      </c>
      <c r="H24" s="15"/>
    </row>
    <row r="25" spans="1:8" ht="15.75">
      <c r="A25" s="84" t="s">
        <v>20</v>
      </c>
      <c r="B25" s="13"/>
      <c r="C25" s="14"/>
      <c r="D25" s="87">
        <v>5</v>
      </c>
      <c r="E25" s="88">
        <v>732373</v>
      </c>
      <c r="F25" s="88">
        <v>246411</v>
      </c>
      <c r="G25" s="120">
        <f>F25/E25</f>
        <v>0.33645560390675244</v>
      </c>
      <c r="H25" s="15"/>
    </row>
    <row r="26" spans="1:8" ht="15.75">
      <c r="A26" s="84" t="s">
        <v>21</v>
      </c>
      <c r="B26" s="13"/>
      <c r="C26" s="14"/>
      <c r="D26" s="87">
        <v>10</v>
      </c>
      <c r="E26" s="88">
        <v>133912</v>
      </c>
      <c r="F26" s="88">
        <v>133912</v>
      </c>
      <c r="G26" s="120">
        <f>F26/E26</f>
        <v>1</v>
      </c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>
      <c r="A28" s="85" t="s">
        <v>23</v>
      </c>
      <c r="B28" s="13"/>
      <c r="C28" s="14"/>
      <c r="D28" s="87"/>
      <c r="E28" s="88">
        <v>28980</v>
      </c>
      <c r="F28" s="88">
        <v>17430</v>
      </c>
      <c r="G28" s="120">
        <f aca="true" t="shared" si="0" ref="G28:G34">F28/E28</f>
        <v>0.6014492753623188</v>
      </c>
      <c r="H28" s="15"/>
    </row>
    <row r="29" spans="1:8" ht="15.75">
      <c r="A29" s="85" t="s">
        <v>24</v>
      </c>
      <c r="B29" s="13"/>
      <c r="C29" s="14"/>
      <c r="D29" s="87">
        <v>1</v>
      </c>
      <c r="E29" s="88">
        <v>139635</v>
      </c>
      <c r="F29" s="88">
        <v>65620</v>
      </c>
      <c r="G29" s="120">
        <f t="shared" si="0"/>
        <v>0.4699394850861174</v>
      </c>
      <c r="H29" s="15"/>
    </row>
    <row r="30" spans="1:8" ht="15.75">
      <c r="A30" s="85" t="s">
        <v>73</v>
      </c>
      <c r="B30" s="13"/>
      <c r="C30" s="14"/>
      <c r="D30" s="87">
        <v>1</v>
      </c>
      <c r="E30" s="88">
        <v>85420</v>
      </c>
      <c r="F30" s="88">
        <v>26045</v>
      </c>
      <c r="G30" s="120">
        <f t="shared" si="0"/>
        <v>0.30490517443221726</v>
      </c>
      <c r="H30" s="15"/>
    </row>
    <row r="31" spans="1:8" ht="15.75">
      <c r="A31" s="85" t="s">
        <v>89</v>
      </c>
      <c r="B31" s="13"/>
      <c r="C31" s="14"/>
      <c r="D31" s="87">
        <v>1</v>
      </c>
      <c r="E31" s="88">
        <v>147801</v>
      </c>
      <c r="F31" s="88">
        <v>29102</v>
      </c>
      <c r="G31" s="120">
        <f t="shared" si="0"/>
        <v>0.19689988565706593</v>
      </c>
      <c r="H31" s="15"/>
    </row>
    <row r="32" spans="1:8" ht="15.75">
      <c r="A32" s="85" t="s">
        <v>125</v>
      </c>
      <c r="B32" s="13"/>
      <c r="C32" s="14"/>
      <c r="D32" s="87"/>
      <c r="E32" s="88"/>
      <c r="F32" s="88"/>
      <c r="G32" s="120"/>
      <c r="H32" s="15"/>
    </row>
    <row r="33" spans="1:8" ht="15.75">
      <c r="A33" s="85" t="s">
        <v>27</v>
      </c>
      <c r="B33" s="13"/>
      <c r="C33" s="14"/>
      <c r="D33" s="87">
        <v>1</v>
      </c>
      <c r="E33" s="88">
        <v>309485</v>
      </c>
      <c r="F33" s="88">
        <v>81826.79</v>
      </c>
      <c r="G33" s="120">
        <f t="shared" si="0"/>
        <v>0.26439662665395736</v>
      </c>
      <c r="H33" s="15"/>
    </row>
    <row r="34" spans="1:8" ht="15.75">
      <c r="A34" s="85" t="s">
        <v>85</v>
      </c>
      <c r="B34" s="13"/>
      <c r="C34" s="14"/>
      <c r="D34" s="87">
        <v>5</v>
      </c>
      <c r="E34" s="88">
        <v>2961100</v>
      </c>
      <c r="F34" s="88">
        <v>333545.5</v>
      </c>
      <c r="G34" s="120">
        <f t="shared" si="0"/>
        <v>0.1126424301779744</v>
      </c>
      <c r="H34" s="15"/>
    </row>
    <row r="35" spans="1:8" ht="15">
      <c r="A35" s="16" t="s">
        <v>28</v>
      </c>
      <c r="B35" s="13"/>
      <c r="C35" s="14"/>
      <c r="D35" s="91"/>
      <c r="E35" s="110">
        <v>12285</v>
      </c>
      <c r="F35" s="88">
        <v>2457</v>
      </c>
      <c r="G35" s="121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.75">
      <c r="A39" s="19" t="s">
        <v>31</v>
      </c>
      <c r="B39" s="20"/>
      <c r="C39" s="21"/>
      <c r="D39" s="95">
        <f>SUM(D9:D38)</f>
        <v>58</v>
      </c>
      <c r="E39" s="96">
        <f>SUM(E9:E38)</f>
        <v>10882666</v>
      </c>
      <c r="F39" s="96">
        <f>SUM(F9:F38)</f>
        <v>2536749.79</v>
      </c>
      <c r="G39" s="122">
        <f>F39/E39</f>
        <v>0.23310003173854643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>
      <c r="A44" s="27" t="s">
        <v>36</v>
      </c>
      <c r="B44" s="28"/>
      <c r="C44" s="14"/>
      <c r="D44" s="87">
        <v>64</v>
      </c>
      <c r="E44" s="127">
        <v>8461132.7</v>
      </c>
      <c r="F44" s="88">
        <v>380499.79</v>
      </c>
      <c r="G44" s="120">
        <f>1-(+F44/E44)</f>
        <v>0.9550296865099397</v>
      </c>
      <c r="H44" s="15"/>
    </row>
    <row r="45" spans="1:8" ht="15.75">
      <c r="A45" s="27" t="s">
        <v>37</v>
      </c>
      <c r="B45" s="28"/>
      <c r="C45" s="14"/>
      <c r="D45" s="87"/>
      <c r="E45" s="127"/>
      <c r="F45" s="88"/>
      <c r="G45" s="120"/>
      <c r="H45" s="15"/>
    </row>
    <row r="46" spans="1:8" ht="15.75">
      <c r="A46" s="27" t="s">
        <v>38</v>
      </c>
      <c r="B46" s="28"/>
      <c r="C46" s="14"/>
      <c r="D46" s="87">
        <v>118</v>
      </c>
      <c r="E46" s="127">
        <v>7966791</v>
      </c>
      <c r="F46" s="88">
        <v>440117.77</v>
      </c>
      <c r="G46" s="120">
        <f>1-(+F46/E46)</f>
        <v>0.9447559538087543</v>
      </c>
      <c r="H46" s="15"/>
    </row>
    <row r="47" spans="1:8" ht="15.75">
      <c r="A47" s="27" t="s">
        <v>39</v>
      </c>
      <c r="B47" s="28"/>
      <c r="C47" s="14"/>
      <c r="D47" s="87">
        <v>6</v>
      </c>
      <c r="E47" s="127">
        <v>1370294.25</v>
      </c>
      <c r="F47" s="88">
        <v>67285</v>
      </c>
      <c r="G47" s="120">
        <f>1-(+F47/E47)</f>
        <v>0.9508974076188381</v>
      </c>
      <c r="H47" s="15"/>
    </row>
    <row r="48" spans="1:8" ht="15.75">
      <c r="A48" s="27" t="s">
        <v>40</v>
      </c>
      <c r="B48" s="28"/>
      <c r="C48" s="14"/>
      <c r="D48" s="87">
        <v>88</v>
      </c>
      <c r="E48" s="127">
        <v>11160327.65</v>
      </c>
      <c r="F48" s="88">
        <v>812993.07</v>
      </c>
      <c r="G48" s="120">
        <f aca="true" t="shared" si="1" ref="G48:G54">1-(+F48/E48)</f>
        <v>0.927153297331732</v>
      </c>
      <c r="H48" s="15"/>
    </row>
    <row r="49" spans="1:8" ht="15.75">
      <c r="A49" s="27" t="s">
        <v>41</v>
      </c>
      <c r="B49" s="28"/>
      <c r="C49" s="14"/>
      <c r="D49" s="87">
        <v>8</v>
      </c>
      <c r="E49" s="127">
        <v>939584</v>
      </c>
      <c r="F49" s="88">
        <v>91959</v>
      </c>
      <c r="G49" s="120">
        <f t="shared" si="1"/>
        <v>0.9021279630134187</v>
      </c>
      <c r="H49" s="15"/>
    </row>
    <row r="50" spans="1:8" ht="15.75">
      <c r="A50" s="27" t="s">
        <v>42</v>
      </c>
      <c r="B50" s="28"/>
      <c r="C50" s="14"/>
      <c r="D50" s="87">
        <v>27</v>
      </c>
      <c r="E50" s="127">
        <v>1377490</v>
      </c>
      <c r="F50" s="88">
        <v>152095</v>
      </c>
      <c r="G50" s="120">
        <f t="shared" si="1"/>
        <v>0.8895854053386958</v>
      </c>
      <c r="H50" s="15"/>
    </row>
    <row r="51" spans="1:8" ht="15.75">
      <c r="A51" s="27" t="s">
        <v>43</v>
      </c>
      <c r="B51" s="28"/>
      <c r="C51" s="14"/>
      <c r="D51" s="87"/>
      <c r="E51" s="127"/>
      <c r="F51" s="88"/>
      <c r="G51" s="120"/>
      <c r="H51" s="15"/>
    </row>
    <row r="52" spans="1:8" ht="15.75">
      <c r="A52" s="54" t="s">
        <v>44</v>
      </c>
      <c r="B52" s="28"/>
      <c r="C52" s="14"/>
      <c r="D52" s="87">
        <v>7</v>
      </c>
      <c r="E52" s="127">
        <v>259300</v>
      </c>
      <c r="F52" s="88">
        <v>30725</v>
      </c>
      <c r="G52" s="120">
        <f t="shared" si="1"/>
        <v>0.8815079059005013</v>
      </c>
      <c r="H52" s="15"/>
    </row>
    <row r="53" spans="1:8" ht="15.75">
      <c r="A53" s="55" t="s">
        <v>64</v>
      </c>
      <c r="B53" s="28"/>
      <c r="C53" s="14"/>
      <c r="D53" s="87"/>
      <c r="E53" s="127"/>
      <c r="F53" s="88"/>
      <c r="G53" s="120"/>
      <c r="H53" s="15"/>
    </row>
    <row r="54" spans="1:8" ht="15.75">
      <c r="A54" s="27" t="s">
        <v>113</v>
      </c>
      <c r="B54" s="28"/>
      <c r="C54" s="14"/>
      <c r="D54" s="87">
        <v>1046</v>
      </c>
      <c r="E54" s="127">
        <v>68257147.56</v>
      </c>
      <c r="F54" s="88">
        <v>7981450.54</v>
      </c>
      <c r="G54" s="120">
        <f t="shared" si="1"/>
        <v>0.8830679155910511</v>
      </c>
      <c r="H54" s="15"/>
    </row>
    <row r="55" spans="1:8" ht="15.7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>
      <c r="A56" s="56"/>
      <c r="B56" s="30"/>
      <c r="C56" s="14"/>
      <c r="D56" s="87"/>
      <c r="E56" s="88"/>
      <c r="F56" s="88"/>
      <c r="G56" s="120"/>
      <c r="H56" s="15"/>
    </row>
    <row r="57" spans="1:8" ht="15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ht="15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ht="15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>
      <c r="A61" s="32"/>
      <c r="B61" s="18"/>
      <c r="C61" s="14"/>
      <c r="D61" s="91"/>
      <c r="E61" s="94"/>
      <c r="F61" s="94"/>
      <c r="G61" s="121"/>
      <c r="H61" s="2"/>
    </row>
    <row r="62" spans="1:8" ht="15.75">
      <c r="A62" s="20" t="s">
        <v>48</v>
      </c>
      <c r="B62" s="20"/>
      <c r="C62" s="21"/>
      <c r="D62" s="95">
        <f>SUM(D44:D58)</f>
        <v>1364</v>
      </c>
      <c r="E62" s="96">
        <f>SUM(E44:E61)</f>
        <v>99792067.16</v>
      </c>
      <c r="F62" s="96">
        <f>SUM(F44:F61)</f>
        <v>9957125.17</v>
      </c>
      <c r="G62" s="126">
        <f>1-(+F62/E62)</f>
        <v>0.9002212755645657</v>
      </c>
      <c r="H62" s="2"/>
    </row>
    <row r="63" spans="1:8" ht="15">
      <c r="A63" s="33"/>
      <c r="B63" s="33"/>
      <c r="C63" s="33"/>
      <c r="D63" s="106"/>
      <c r="E63" s="107"/>
      <c r="F63" s="34"/>
      <c r="G63" s="34"/>
      <c r="H63" s="2"/>
    </row>
    <row r="64" spans="1:8" ht="18">
      <c r="A64" s="35" t="s">
        <v>49</v>
      </c>
      <c r="B64" s="36"/>
      <c r="C64" s="36"/>
      <c r="D64" s="108"/>
      <c r="E64" s="108"/>
      <c r="F64" s="109">
        <f>F62+F39</f>
        <v>12493874.96</v>
      </c>
      <c r="G64" s="108"/>
      <c r="H64" s="2"/>
    </row>
    <row r="65" spans="1:8" ht="18">
      <c r="A65" s="35"/>
      <c r="B65" s="36"/>
      <c r="C65" s="36"/>
      <c r="D65" s="36"/>
      <c r="E65" s="36"/>
      <c r="F65" s="37"/>
      <c r="G65" s="36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37">
      <selection activeCell="F72" sqref="F72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115"/>
      <c r="F9" s="88"/>
      <c r="G9" s="120"/>
      <c r="H9" s="15"/>
    </row>
    <row r="10" spans="1:8" ht="15.75">
      <c r="A10" s="83" t="s">
        <v>11</v>
      </c>
      <c r="B10" s="13"/>
      <c r="C10" s="14"/>
      <c r="D10" s="87">
        <v>3</v>
      </c>
      <c r="E10" s="115">
        <v>209712</v>
      </c>
      <c r="F10" s="88">
        <v>55210.5</v>
      </c>
      <c r="G10" s="120">
        <f>F10/E10</f>
        <v>0.2632681963836118</v>
      </c>
      <c r="H10" s="15"/>
    </row>
    <row r="11" spans="1:8" ht="15.75">
      <c r="A11" s="83" t="s">
        <v>80</v>
      </c>
      <c r="B11" s="13"/>
      <c r="C11" s="14"/>
      <c r="D11" s="87"/>
      <c r="E11" s="115"/>
      <c r="F11" s="88"/>
      <c r="G11" s="120"/>
      <c r="H11" s="15"/>
    </row>
    <row r="12" spans="1:8" ht="15.75">
      <c r="A12" s="83" t="s">
        <v>25</v>
      </c>
      <c r="B12" s="13"/>
      <c r="C12" s="14"/>
      <c r="D12" s="87"/>
      <c r="E12" s="115"/>
      <c r="F12" s="88"/>
      <c r="G12" s="120"/>
      <c r="H12" s="15"/>
    </row>
    <row r="13" spans="1:8" ht="15.75">
      <c r="A13" s="83" t="s">
        <v>81</v>
      </c>
      <c r="B13" s="13"/>
      <c r="C13" s="14"/>
      <c r="D13" s="87">
        <v>10</v>
      </c>
      <c r="E13" s="115">
        <v>897770</v>
      </c>
      <c r="F13" s="88">
        <v>148658.5</v>
      </c>
      <c r="G13" s="120">
        <f aca="true" t="shared" si="0" ref="G13:G18">F13/E13</f>
        <v>0.16558639740690823</v>
      </c>
      <c r="H13" s="15"/>
    </row>
    <row r="14" spans="1:8" ht="15.75">
      <c r="A14" s="83" t="s">
        <v>141</v>
      </c>
      <c r="B14" s="13"/>
      <c r="C14" s="14"/>
      <c r="D14" s="87"/>
      <c r="E14" s="115"/>
      <c r="F14" s="88"/>
      <c r="G14" s="120"/>
      <c r="H14" s="15"/>
    </row>
    <row r="15" spans="1:8" ht="15.75">
      <c r="A15" s="83" t="s">
        <v>129</v>
      </c>
      <c r="B15" s="13"/>
      <c r="C15" s="14"/>
      <c r="D15" s="87">
        <v>1</v>
      </c>
      <c r="E15" s="115">
        <v>148042</v>
      </c>
      <c r="F15" s="88">
        <v>51398</v>
      </c>
      <c r="G15" s="120">
        <f t="shared" si="0"/>
        <v>0.34718525823752716</v>
      </c>
      <c r="H15" s="15"/>
    </row>
    <row r="16" spans="1:8" ht="15.75">
      <c r="A16" s="83" t="s">
        <v>139</v>
      </c>
      <c r="B16" s="13"/>
      <c r="C16" s="14"/>
      <c r="D16" s="87"/>
      <c r="E16" s="115"/>
      <c r="F16" s="88"/>
      <c r="G16" s="120"/>
      <c r="H16" s="15"/>
    </row>
    <row r="17" spans="1:8" ht="15.75">
      <c r="A17" s="83" t="s">
        <v>59</v>
      </c>
      <c r="B17" s="13"/>
      <c r="C17" s="14"/>
      <c r="D17" s="87"/>
      <c r="E17" s="115"/>
      <c r="F17" s="88"/>
      <c r="G17" s="120"/>
      <c r="H17" s="15"/>
    </row>
    <row r="18" spans="1:8" ht="15.75">
      <c r="A18" s="83" t="s">
        <v>14</v>
      </c>
      <c r="B18" s="13"/>
      <c r="C18" s="14"/>
      <c r="D18" s="87">
        <v>1</v>
      </c>
      <c r="E18" s="115">
        <v>366199</v>
      </c>
      <c r="F18" s="88">
        <v>134212.5</v>
      </c>
      <c r="G18" s="120">
        <f t="shared" si="0"/>
        <v>0.36650154697309384</v>
      </c>
      <c r="H18" s="15"/>
    </row>
    <row r="19" spans="1:8" ht="15.75">
      <c r="A19" s="83" t="s">
        <v>15</v>
      </c>
      <c r="B19" s="13"/>
      <c r="C19" s="14"/>
      <c r="D19" s="87"/>
      <c r="E19" s="115"/>
      <c r="F19" s="88"/>
      <c r="G19" s="120"/>
      <c r="H19" s="15"/>
    </row>
    <row r="20" spans="1:8" ht="15.75">
      <c r="A20" s="85" t="s">
        <v>143</v>
      </c>
      <c r="B20" s="13"/>
      <c r="C20" s="14"/>
      <c r="D20" s="87"/>
      <c r="E20" s="115"/>
      <c r="F20" s="88"/>
      <c r="G20" s="120"/>
      <c r="H20" s="15"/>
    </row>
    <row r="21" spans="1:8" ht="15.75">
      <c r="A21" s="83" t="s">
        <v>82</v>
      </c>
      <c r="B21" s="13"/>
      <c r="C21" s="14"/>
      <c r="D21" s="87"/>
      <c r="E21" s="115"/>
      <c r="F21" s="88"/>
      <c r="G21" s="120"/>
      <c r="H21" s="15"/>
    </row>
    <row r="22" spans="1:8" ht="15.75">
      <c r="A22" s="83" t="s">
        <v>112</v>
      </c>
      <c r="B22" s="13"/>
      <c r="C22" s="14"/>
      <c r="D22" s="87">
        <v>1</v>
      </c>
      <c r="E22" s="115">
        <v>109560</v>
      </c>
      <c r="F22" s="88">
        <v>24241</v>
      </c>
      <c r="G22" s="120">
        <f>F22/E22</f>
        <v>0.22125775830595107</v>
      </c>
      <c r="H22" s="15"/>
    </row>
    <row r="23" spans="1:8" ht="15.75">
      <c r="A23" s="83" t="s">
        <v>78</v>
      </c>
      <c r="B23" s="13"/>
      <c r="C23" s="14"/>
      <c r="D23" s="87">
        <v>1</v>
      </c>
      <c r="E23" s="115">
        <v>31954</v>
      </c>
      <c r="F23" s="88">
        <v>8190</v>
      </c>
      <c r="G23" s="120">
        <f>F23/E23</f>
        <v>0.2563059397884459</v>
      </c>
      <c r="H23" s="15"/>
    </row>
    <row r="24" spans="1:8" ht="15.75">
      <c r="A24" s="83" t="s">
        <v>83</v>
      </c>
      <c r="B24" s="13"/>
      <c r="C24" s="14"/>
      <c r="D24" s="87"/>
      <c r="E24" s="115"/>
      <c r="F24" s="88"/>
      <c r="G24" s="120"/>
      <c r="H24" s="15"/>
    </row>
    <row r="25" spans="1:8" ht="15.75">
      <c r="A25" s="84" t="s">
        <v>20</v>
      </c>
      <c r="B25" s="13"/>
      <c r="C25" s="14"/>
      <c r="D25" s="87">
        <v>1</v>
      </c>
      <c r="E25" s="115">
        <v>28579</v>
      </c>
      <c r="F25" s="88">
        <v>6687.5</v>
      </c>
      <c r="G25" s="120">
        <f>F25/E25</f>
        <v>0.2340004898701844</v>
      </c>
      <c r="H25" s="15"/>
    </row>
    <row r="26" spans="1:8" ht="15.75">
      <c r="A26" s="84" t="s">
        <v>21</v>
      </c>
      <c r="B26" s="13"/>
      <c r="C26" s="14"/>
      <c r="D26" s="87"/>
      <c r="E26" s="115"/>
      <c r="F26" s="88"/>
      <c r="G26" s="120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120"/>
      <c r="H28" s="15"/>
    </row>
    <row r="29" spans="1:8" ht="15.7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>
      <c r="A30" s="85" t="s">
        <v>120</v>
      </c>
      <c r="B30" s="13"/>
      <c r="C30" s="14"/>
      <c r="D30" s="87">
        <v>1</v>
      </c>
      <c r="E30" s="88">
        <v>135000</v>
      </c>
      <c r="F30" s="88">
        <v>56194.5</v>
      </c>
      <c r="G30" s="120">
        <f>F30/E30</f>
        <v>0.41625555555555555</v>
      </c>
      <c r="H30" s="15"/>
    </row>
    <row r="31" spans="1:8" ht="15.75">
      <c r="A31" s="85" t="s">
        <v>84</v>
      </c>
      <c r="B31" s="13"/>
      <c r="C31" s="14"/>
      <c r="D31" s="87"/>
      <c r="E31" s="88"/>
      <c r="F31" s="88"/>
      <c r="G31" s="120"/>
      <c r="H31" s="15"/>
    </row>
    <row r="32" spans="1:8" ht="15.7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>
      <c r="A33" s="85" t="s">
        <v>27</v>
      </c>
      <c r="B33" s="13"/>
      <c r="C33" s="14"/>
      <c r="D33" s="87"/>
      <c r="E33" s="88"/>
      <c r="F33" s="88"/>
      <c r="G33" s="120"/>
      <c r="H33" s="15"/>
    </row>
    <row r="34" spans="1:8" ht="15.75">
      <c r="A34" s="85" t="s">
        <v>85</v>
      </c>
      <c r="B34" s="13"/>
      <c r="C34" s="14"/>
      <c r="D34" s="87">
        <v>1</v>
      </c>
      <c r="E34" s="88">
        <v>214975</v>
      </c>
      <c r="F34" s="88">
        <v>53745.5</v>
      </c>
      <c r="G34" s="120">
        <f>F34/E34</f>
        <v>0.2500081404814513</v>
      </c>
      <c r="H34" s="15"/>
    </row>
    <row r="35" spans="1:8" ht="15">
      <c r="A35" s="16" t="s">
        <v>28</v>
      </c>
      <c r="B35" s="13"/>
      <c r="C35" s="14"/>
      <c r="D35" s="91"/>
      <c r="E35" s="110"/>
      <c r="F35" s="88"/>
      <c r="G35" s="121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.75">
      <c r="A39" s="19" t="s">
        <v>31</v>
      </c>
      <c r="B39" s="20"/>
      <c r="C39" s="21"/>
      <c r="D39" s="95">
        <f>SUM(D9:D38)</f>
        <v>20</v>
      </c>
      <c r="E39" s="96">
        <f>SUM(E9:E38)</f>
        <v>2141791</v>
      </c>
      <c r="F39" s="96">
        <f>SUM(F9:F38)</f>
        <v>538538</v>
      </c>
      <c r="G39" s="122">
        <f>F39/E39</f>
        <v>0.2514428345249373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>
      <c r="A44" s="27" t="s">
        <v>36</v>
      </c>
      <c r="B44" s="28"/>
      <c r="C44" s="14"/>
      <c r="D44" s="87">
        <v>26</v>
      </c>
      <c r="E44" s="88">
        <v>2190903.45</v>
      </c>
      <c r="F44" s="88">
        <v>100851.9</v>
      </c>
      <c r="G44" s="120">
        <f>1-(+F44/E44)</f>
        <v>0.953967893929785</v>
      </c>
      <c r="H44" s="15"/>
    </row>
    <row r="45" spans="1:8" ht="15.75">
      <c r="A45" s="27" t="s">
        <v>37</v>
      </c>
      <c r="B45" s="28"/>
      <c r="C45" s="14"/>
      <c r="D45" s="87"/>
      <c r="E45" s="88"/>
      <c r="F45" s="88"/>
      <c r="G45" s="120"/>
      <c r="H45" s="15"/>
    </row>
    <row r="46" spans="1:8" ht="15.75">
      <c r="A46" s="27" t="s">
        <v>38</v>
      </c>
      <c r="B46" s="28"/>
      <c r="C46" s="14"/>
      <c r="D46" s="87">
        <v>156</v>
      </c>
      <c r="E46" s="88">
        <v>7364508.5</v>
      </c>
      <c r="F46" s="88">
        <v>504826.88</v>
      </c>
      <c r="G46" s="120">
        <f aca="true" t="shared" si="1" ref="G46:G52">1-(+F46/E46)</f>
        <v>0.9314513819897146</v>
      </c>
      <c r="H46" s="15"/>
    </row>
    <row r="47" spans="1:8" ht="15.75">
      <c r="A47" s="27" t="s">
        <v>39</v>
      </c>
      <c r="B47" s="28"/>
      <c r="C47" s="14"/>
      <c r="D47" s="87">
        <v>31</v>
      </c>
      <c r="E47" s="88">
        <v>1435109.5</v>
      </c>
      <c r="F47" s="88">
        <v>95470.77</v>
      </c>
      <c r="G47" s="120">
        <f t="shared" si="1"/>
        <v>0.933474922993681</v>
      </c>
      <c r="H47" s="15"/>
    </row>
    <row r="48" spans="1:8" ht="15.75">
      <c r="A48" s="27" t="s">
        <v>40</v>
      </c>
      <c r="B48" s="28"/>
      <c r="C48" s="14"/>
      <c r="D48" s="87">
        <v>132</v>
      </c>
      <c r="E48" s="88">
        <v>7288012</v>
      </c>
      <c r="F48" s="88">
        <v>531077.79</v>
      </c>
      <c r="G48" s="120">
        <f t="shared" si="1"/>
        <v>0.9271299512130331</v>
      </c>
      <c r="H48" s="15"/>
    </row>
    <row r="49" spans="1:8" ht="15.75">
      <c r="A49" s="27" t="s">
        <v>41</v>
      </c>
      <c r="B49" s="28"/>
      <c r="C49" s="14"/>
      <c r="D49" s="87">
        <v>6</v>
      </c>
      <c r="E49" s="88">
        <v>887239</v>
      </c>
      <c r="F49" s="88">
        <v>-12382</v>
      </c>
      <c r="G49" s="120">
        <f t="shared" si="1"/>
        <v>1.0139556534372363</v>
      </c>
      <c r="H49" s="15"/>
    </row>
    <row r="50" spans="1:8" ht="15.75">
      <c r="A50" s="27" t="s">
        <v>42</v>
      </c>
      <c r="B50" s="28"/>
      <c r="C50" s="14"/>
      <c r="D50" s="87">
        <v>6</v>
      </c>
      <c r="E50" s="88">
        <v>958180</v>
      </c>
      <c r="F50" s="88">
        <v>108380</v>
      </c>
      <c r="G50" s="120">
        <f t="shared" si="1"/>
        <v>0.8868897284435074</v>
      </c>
      <c r="H50" s="15"/>
    </row>
    <row r="51" spans="1:8" ht="15.75">
      <c r="A51" s="27" t="s">
        <v>43</v>
      </c>
      <c r="B51" s="28"/>
      <c r="C51" s="14"/>
      <c r="D51" s="87">
        <v>1</v>
      </c>
      <c r="E51" s="88">
        <v>197800</v>
      </c>
      <c r="F51" s="88">
        <v>-26491.2</v>
      </c>
      <c r="G51" s="120">
        <f t="shared" si="1"/>
        <v>1.1339292214357937</v>
      </c>
      <c r="H51" s="15"/>
    </row>
    <row r="52" spans="1:8" ht="15.75">
      <c r="A52" s="54" t="s">
        <v>44</v>
      </c>
      <c r="B52" s="28"/>
      <c r="C52" s="14"/>
      <c r="D52" s="87">
        <v>1</v>
      </c>
      <c r="E52" s="88">
        <v>724250</v>
      </c>
      <c r="F52" s="88">
        <v>39649.82</v>
      </c>
      <c r="G52" s="120">
        <f t="shared" si="1"/>
        <v>0.9452539592682085</v>
      </c>
      <c r="H52" s="15"/>
    </row>
    <row r="53" spans="1:8" ht="15.7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>
      <c r="A54" s="27" t="s">
        <v>113</v>
      </c>
      <c r="B54" s="28"/>
      <c r="C54" s="14"/>
      <c r="D54" s="87">
        <v>535</v>
      </c>
      <c r="E54" s="88">
        <v>29013920.72</v>
      </c>
      <c r="F54" s="88">
        <v>3322557.61</v>
      </c>
      <c r="G54" s="120">
        <f>1-(+F54/E54)</f>
        <v>0.8854840184453361</v>
      </c>
      <c r="H54" s="15"/>
    </row>
    <row r="55" spans="1:8" ht="15.7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">
      <c r="A56" s="16" t="s">
        <v>45</v>
      </c>
      <c r="B56" s="30"/>
      <c r="C56" s="14"/>
      <c r="D56" s="91"/>
      <c r="E56" s="111"/>
      <c r="F56" s="88"/>
      <c r="G56" s="121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ht="15">
      <c r="A58" s="16" t="s">
        <v>47</v>
      </c>
      <c r="B58" s="28"/>
      <c r="C58" s="14"/>
      <c r="D58" s="91"/>
      <c r="E58" s="110"/>
      <c r="F58" s="88"/>
      <c r="G58" s="121"/>
      <c r="H58" s="15"/>
    </row>
    <row r="59" spans="1:8" ht="15">
      <c r="A59" s="16" t="s">
        <v>30</v>
      </c>
      <c r="B59" s="137"/>
      <c r="C59" s="21"/>
      <c r="D59" s="91"/>
      <c r="E59" s="110"/>
      <c r="F59" s="88"/>
      <c r="G59" s="121"/>
      <c r="H59" s="15"/>
    </row>
    <row r="60" spans="1:8" ht="15.75">
      <c r="A60" s="32"/>
      <c r="B60" s="136"/>
      <c r="C60" s="33"/>
      <c r="D60" s="91"/>
      <c r="E60" s="94"/>
      <c r="F60" s="94"/>
      <c r="G60" s="121"/>
      <c r="H60" s="2"/>
    </row>
    <row r="61" spans="1:8" ht="18">
      <c r="A61" s="20" t="s">
        <v>48</v>
      </c>
      <c r="B61" s="20"/>
      <c r="C61" s="36"/>
      <c r="D61" s="95">
        <f>SUM(D44:D57)</f>
        <v>894</v>
      </c>
      <c r="E61" s="96">
        <f>SUM(E44:E60)</f>
        <v>50059923.17</v>
      </c>
      <c r="F61" s="96">
        <f>SUM(F44:F60)</f>
        <v>4663941.57</v>
      </c>
      <c r="G61" s="126">
        <f>1-(+F61/E61)</f>
        <v>0.9068328260480628</v>
      </c>
      <c r="H61" s="2"/>
    </row>
    <row r="62" spans="1:8" ht="18">
      <c r="A62" s="38"/>
      <c r="B62" s="39"/>
      <c r="C62" s="39"/>
      <c r="D62" s="106"/>
      <c r="E62" s="107"/>
      <c r="F62" s="34"/>
      <c r="G62" s="34"/>
      <c r="H62" s="2"/>
    </row>
    <row r="63" spans="1:8" ht="18">
      <c r="A63" s="35" t="s">
        <v>49</v>
      </c>
      <c r="B63" s="40"/>
      <c r="C63" s="40"/>
      <c r="D63" s="108"/>
      <c r="E63" s="108"/>
      <c r="F63" s="109">
        <f>F61+F39</f>
        <v>5202479.57</v>
      </c>
      <c r="G63" s="108"/>
      <c r="H63" s="2"/>
    </row>
    <row r="64" spans="1:8" ht="18">
      <c r="A64" s="35"/>
      <c r="B64" s="40"/>
      <c r="C64" s="40"/>
      <c r="D64" s="36"/>
      <c r="E64" s="36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>
      <c r="A67" s="4"/>
      <c r="B67" s="39"/>
      <c r="C67" s="39"/>
      <c r="D67" s="39"/>
      <c r="E67" s="39"/>
      <c r="F67" s="37"/>
      <c r="G67" s="39"/>
      <c r="H67" s="2"/>
    </row>
    <row r="68" ht="15">
      <c r="A68" s="42" t="s">
        <v>53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40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>
      <c r="A14" s="83" t="s">
        <v>111</v>
      </c>
      <c r="B14" s="13"/>
      <c r="C14" s="14"/>
      <c r="D14" s="87"/>
      <c r="E14" s="88"/>
      <c r="F14" s="88"/>
      <c r="G14" s="89"/>
      <c r="H14" s="15"/>
    </row>
    <row r="15" spans="1:8" ht="15.75">
      <c r="A15" s="83" t="s">
        <v>61</v>
      </c>
      <c r="B15" s="13"/>
      <c r="C15" s="14"/>
      <c r="D15" s="87"/>
      <c r="E15" s="88"/>
      <c r="F15" s="88"/>
      <c r="G15" s="89"/>
      <c r="H15" s="15"/>
    </row>
    <row r="16" spans="1:8" ht="15.7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25</v>
      </c>
      <c r="B17" s="13"/>
      <c r="C17" s="14"/>
      <c r="D17" s="87">
        <v>1</v>
      </c>
      <c r="E17" s="88">
        <v>81937</v>
      </c>
      <c r="F17" s="88">
        <v>30828</v>
      </c>
      <c r="G17" s="89">
        <f>F17/E17</f>
        <v>0.37624028216800715</v>
      </c>
      <c r="H17" s="15"/>
    </row>
    <row r="18" spans="1:8" ht="15.75">
      <c r="A18" s="83" t="s">
        <v>14</v>
      </c>
      <c r="B18" s="13"/>
      <c r="C18" s="14"/>
      <c r="D18" s="87">
        <v>1</v>
      </c>
      <c r="E18" s="88">
        <v>207396</v>
      </c>
      <c r="F18" s="88">
        <v>85285</v>
      </c>
      <c r="G18" s="89">
        <f>F18/E18</f>
        <v>0.4112181527126849</v>
      </c>
      <c r="H18" s="15"/>
    </row>
    <row r="19" spans="1:8" ht="15.7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>
      <c r="A31" s="85" t="s">
        <v>27</v>
      </c>
      <c r="B31" s="13"/>
      <c r="C31" s="14"/>
      <c r="D31" s="87">
        <v>1</v>
      </c>
      <c r="E31" s="88">
        <v>28260</v>
      </c>
      <c r="F31" s="88">
        <v>11820</v>
      </c>
      <c r="G31" s="89">
        <f>F31/E31</f>
        <v>0.4182590233545648</v>
      </c>
      <c r="H31" s="15"/>
    </row>
    <row r="32" spans="1:8" ht="15.75">
      <c r="A32" s="85" t="s">
        <v>57</v>
      </c>
      <c r="B32" s="13"/>
      <c r="C32" s="14"/>
      <c r="D32" s="87">
        <v>1</v>
      </c>
      <c r="E32" s="88">
        <v>88295</v>
      </c>
      <c r="F32" s="88">
        <v>28020</v>
      </c>
      <c r="G32" s="89">
        <f>F32/E32</f>
        <v>0.31734526303867716</v>
      </c>
      <c r="H32" s="15"/>
    </row>
    <row r="33" spans="1:8" ht="15.75">
      <c r="A33" s="85" t="s">
        <v>137</v>
      </c>
      <c r="B33" s="13"/>
      <c r="C33" s="14"/>
      <c r="D33" s="87">
        <v>3</v>
      </c>
      <c r="E33" s="88">
        <v>240948</v>
      </c>
      <c r="F33" s="88">
        <v>55514</v>
      </c>
      <c r="G33" s="89">
        <f>F33/E33</f>
        <v>0.2303982602055215</v>
      </c>
      <c r="H33" s="15"/>
    </row>
    <row r="34" spans="1:8" ht="15.75">
      <c r="A34" s="85" t="s">
        <v>134</v>
      </c>
      <c r="B34" s="13"/>
      <c r="C34" s="14"/>
      <c r="D34" s="87">
        <v>1</v>
      </c>
      <c r="E34" s="88">
        <v>30952</v>
      </c>
      <c r="F34" s="88">
        <v>13692.5</v>
      </c>
      <c r="G34" s="89">
        <f>F34/E34</f>
        <v>0.4423785215818041</v>
      </c>
      <c r="H34" s="15"/>
    </row>
    <row r="35" spans="1:8" ht="1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8</v>
      </c>
      <c r="E39" s="96">
        <f>SUM(E9:E38)</f>
        <v>677788</v>
      </c>
      <c r="F39" s="96">
        <f>SUM(F9:F38)</f>
        <v>225159.5</v>
      </c>
      <c r="G39" s="97">
        <f>F39/E39</f>
        <v>0.3321975307913389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38</v>
      </c>
      <c r="E44" s="88">
        <v>2834751.75</v>
      </c>
      <c r="F44" s="88">
        <v>202663.64</v>
      </c>
      <c r="G44" s="89">
        <f>1-(+F44/E44)</f>
        <v>0.9285074469043012</v>
      </c>
      <c r="H44" s="15"/>
    </row>
    <row r="45" spans="1:8" ht="15.7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>
      <c r="A46" s="27" t="s">
        <v>38</v>
      </c>
      <c r="B46" s="28"/>
      <c r="C46" s="14"/>
      <c r="D46" s="87">
        <v>48</v>
      </c>
      <c r="E46" s="88">
        <v>2145500.25</v>
      </c>
      <c r="F46" s="88">
        <v>194225.76</v>
      </c>
      <c r="G46" s="89">
        <f>1-(+F46/E46)</f>
        <v>0.9094729725619934</v>
      </c>
      <c r="H46" s="15"/>
    </row>
    <row r="47" spans="1:8" ht="15.75">
      <c r="A47" s="27" t="s">
        <v>39</v>
      </c>
      <c r="B47" s="28"/>
      <c r="C47" s="14"/>
      <c r="D47" s="87"/>
      <c r="E47" s="88"/>
      <c r="F47" s="88"/>
      <c r="G47" s="89"/>
      <c r="H47" s="15"/>
    </row>
    <row r="48" spans="1:8" ht="15.75">
      <c r="A48" s="27" t="s">
        <v>40</v>
      </c>
      <c r="B48" s="28"/>
      <c r="C48" s="14"/>
      <c r="D48" s="87">
        <v>31</v>
      </c>
      <c r="E48" s="88">
        <v>2743140.84</v>
      </c>
      <c r="F48" s="88">
        <v>222374.45</v>
      </c>
      <c r="G48" s="89">
        <f>1-(+F48/E48)</f>
        <v>0.9189343664906392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>
      <c r="A50" s="27" t="s">
        <v>42</v>
      </c>
      <c r="B50" s="28"/>
      <c r="C50" s="14"/>
      <c r="D50" s="87">
        <v>4</v>
      </c>
      <c r="E50" s="88">
        <v>180810</v>
      </c>
      <c r="F50" s="88">
        <v>25930</v>
      </c>
      <c r="G50" s="89">
        <f>1-(+F50/E50)</f>
        <v>0.8565897903876998</v>
      </c>
      <c r="H50" s="15"/>
    </row>
    <row r="51" spans="1:8" ht="15.7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>
      <c r="A53" s="27" t="s">
        <v>65</v>
      </c>
      <c r="B53" s="30"/>
      <c r="C53" s="14"/>
      <c r="D53" s="128">
        <v>320</v>
      </c>
      <c r="E53" s="129">
        <v>19053934.67</v>
      </c>
      <c r="F53" s="129">
        <v>2464627.38</v>
      </c>
      <c r="G53" s="89">
        <f>1-(+F53/E53)</f>
        <v>0.8706499511683274</v>
      </c>
      <c r="H53" s="15"/>
    </row>
    <row r="54" spans="1:8" ht="15.7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">
      <c r="A55" s="16" t="s">
        <v>45</v>
      </c>
      <c r="B55" s="30"/>
      <c r="C55" s="14"/>
      <c r="D55" s="91"/>
      <c r="E55" s="111"/>
      <c r="F55" s="88"/>
      <c r="G55" s="93"/>
      <c r="H55" s="15"/>
    </row>
    <row r="56" spans="1:8" ht="1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ht="1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>
      <c r="A59" s="32"/>
      <c r="B59" s="18"/>
      <c r="C59" s="14"/>
      <c r="D59" s="91"/>
      <c r="E59" s="112"/>
      <c r="F59" s="94"/>
      <c r="G59" s="93"/>
      <c r="H59" s="15"/>
    </row>
    <row r="60" spans="1:8" ht="15.75">
      <c r="A60" s="20" t="s">
        <v>48</v>
      </c>
      <c r="B60" s="20"/>
      <c r="C60" s="21"/>
      <c r="D60" s="95">
        <f>SUM(D44:D56)</f>
        <v>441</v>
      </c>
      <c r="E60" s="96">
        <f>SUM(E44:E59)</f>
        <v>26958137.51</v>
      </c>
      <c r="F60" s="96">
        <f>SUM(F44:F59)</f>
        <v>3109821.23</v>
      </c>
      <c r="G60" s="97">
        <f>1-(F60/E60)</f>
        <v>0.884642578559204</v>
      </c>
      <c r="H60" s="15"/>
    </row>
    <row r="61" spans="1:8" ht="15">
      <c r="A61" s="33"/>
      <c r="B61" s="33"/>
      <c r="C61" s="50"/>
      <c r="D61" s="113"/>
      <c r="E61" s="107"/>
      <c r="F61" s="34"/>
      <c r="G61" s="34"/>
      <c r="H61" s="2"/>
    </row>
    <row r="62" spans="1:8" ht="18">
      <c r="A62" s="35" t="s">
        <v>49</v>
      </c>
      <c r="B62" s="36"/>
      <c r="C62" s="39"/>
      <c r="D62" s="114"/>
      <c r="E62" s="108"/>
      <c r="F62" s="109">
        <f>F60+F39</f>
        <v>3334980.73</v>
      </c>
      <c r="G62" s="108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4">
      <selection activeCell="G41" sqref="G41"/>
    </sheetView>
  </sheetViews>
  <sheetFormatPr defaultColWidth="8.88671875" defaultRowHeight="13.5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 customWidth="1"/>
  </cols>
  <sheetData>
    <row r="1" spans="1:8" ht="23.2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 JANUARY 2019</v>
      </c>
      <c r="B3" s="21"/>
      <c r="C3" s="21"/>
      <c r="D3" s="21"/>
      <c r="E3" s="21"/>
      <c r="F3" s="21"/>
      <c r="G3" s="21"/>
      <c r="H3" s="21"/>
    </row>
    <row r="4" spans="1:8" ht="15">
      <c r="A4" s="73"/>
      <c r="B4" s="73"/>
      <c r="C4" s="73"/>
      <c r="D4" s="73"/>
      <c r="E4" s="73"/>
      <c r="F4" s="5"/>
      <c r="G4" s="5"/>
      <c r="H4" s="21"/>
    </row>
    <row r="5" spans="1:8" ht="23.25">
      <c r="A5" s="21"/>
      <c r="B5" s="73"/>
      <c r="C5" s="73"/>
      <c r="D5" s="74" t="s">
        <v>105</v>
      </c>
      <c r="E5" s="75"/>
      <c r="F5" s="8"/>
      <c r="G5" s="5"/>
      <c r="H5" s="76"/>
    </row>
    <row r="6" spans="1:8" ht="18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130" t="s">
        <v>10</v>
      </c>
      <c r="B9" s="131"/>
      <c r="C9" s="14"/>
      <c r="D9" s="87"/>
      <c r="E9" s="88"/>
      <c r="F9" s="88"/>
      <c r="G9" s="89"/>
      <c r="H9" s="79"/>
    </row>
    <row r="10" spans="1:8" ht="15.75">
      <c r="A10" s="130" t="s">
        <v>11</v>
      </c>
      <c r="B10" s="131"/>
      <c r="C10" s="14"/>
      <c r="D10" s="87">
        <v>1</v>
      </c>
      <c r="E10" s="88">
        <v>175415</v>
      </c>
      <c r="F10" s="88">
        <v>46053.5</v>
      </c>
      <c r="G10" s="89">
        <f>F10/E10</f>
        <v>0.26254026166519395</v>
      </c>
      <c r="H10" s="79"/>
    </row>
    <row r="11" spans="1:8" ht="15.75">
      <c r="A11" s="130" t="s">
        <v>56</v>
      </c>
      <c r="B11" s="131"/>
      <c r="C11" s="14"/>
      <c r="D11" s="87"/>
      <c r="E11" s="88"/>
      <c r="F11" s="88"/>
      <c r="G11" s="89"/>
      <c r="H11" s="79"/>
    </row>
    <row r="12" spans="1:8" ht="15.75">
      <c r="A12" s="130" t="s">
        <v>69</v>
      </c>
      <c r="B12" s="131"/>
      <c r="C12" s="14"/>
      <c r="D12" s="87"/>
      <c r="E12" s="88"/>
      <c r="F12" s="88"/>
      <c r="G12" s="89"/>
      <c r="H12" s="79"/>
    </row>
    <row r="13" spans="1:8" ht="15.75">
      <c r="A13" s="130" t="s">
        <v>13</v>
      </c>
      <c r="B13" s="131"/>
      <c r="C13" s="14"/>
      <c r="D13" s="87"/>
      <c r="E13" s="88"/>
      <c r="F13" s="88"/>
      <c r="G13" s="89"/>
      <c r="H13" s="79"/>
    </row>
    <row r="14" spans="1:8" ht="15.75">
      <c r="A14" s="130" t="s">
        <v>71</v>
      </c>
      <c r="B14" s="131"/>
      <c r="C14" s="14"/>
      <c r="D14" s="87"/>
      <c r="E14" s="88"/>
      <c r="F14" s="88"/>
      <c r="G14" s="89"/>
      <c r="H14" s="79"/>
    </row>
    <row r="15" spans="1:8" ht="15.75">
      <c r="A15" s="130" t="s">
        <v>25</v>
      </c>
      <c r="B15" s="131"/>
      <c r="C15" s="14"/>
      <c r="D15" s="87">
        <v>2</v>
      </c>
      <c r="E15" s="88">
        <v>450017</v>
      </c>
      <c r="F15" s="88">
        <v>136363</v>
      </c>
      <c r="G15" s="89">
        <f>F15/E15</f>
        <v>0.3030174415633187</v>
      </c>
      <c r="H15" s="79"/>
    </row>
    <row r="16" spans="1:8" ht="15.75">
      <c r="A16" s="130" t="s">
        <v>72</v>
      </c>
      <c r="B16" s="131"/>
      <c r="C16" s="14"/>
      <c r="D16" s="87"/>
      <c r="E16" s="88"/>
      <c r="F16" s="88"/>
      <c r="G16" s="89"/>
      <c r="H16" s="79"/>
    </row>
    <row r="17" spans="1:8" ht="15.75">
      <c r="A17" s="130" t="s">
        <v>112</v>
      </c>
      <c r="B17" s="131"/>
      <c r="C17" s="14"/>
      <c r="D17" s="87"/>
      <c r="E17" s="88"/>
      <c r="F17" s="88"/>
      <c r="G17" s="89"/>
      <c r="H17" s="79"/>
    </row>
    <row r="18" spans="1:8" ht="15.75">
      <c r="A18" s="130" t="s">
        <v>14</v>
      </c>
      <c r="B18" s="131"/>
      <c r="C18" s="14"/>
      <c r="D18" s="87"/>
      <c r="E18" s="88"/>
      <c r="F18" s="88"/>
      <c r="G18" s="89"/>
      <c r="H18" s="79"/>
    </row>
    <row r="19" spans="1:8" ht="15.75">
      <c r="A19" s="130" t="s">
        <v>16</v>
      </c>
      <c r="B19" s="131"/>
      <c r="C19" s="14"/>
      <c r="D19" s="87">
        <v>1</v>
      </c>
      <c r="E19" s="88">
        <v>475863</v>
      </c>
      <c r="F19" s="88">
        <v>181232</v>
      </c>
      <c r="G19" s="89">
        <f>F19/E19</f>
        <v>0.38084910993290083</v>
      </c>
      <c r="H19" s="79"/>
    </row>
    <row r="20" spans="1:8" ht="15.75">
      <c r="A20" s="130" t="s">
        <v>104</v>
      </c>
      <c r="B20" s="131"/>
      <c r="C20" s="14"/>
      <c r="D20" s="87"/>
      <c r="E20" s="88"/>
      <c r="F20" s="88"/>
      <c r="G20" s="89"/>
      <c r="H20" s="79"/>
    </row>
    <row r="21" spans="1:8" ht="15.75">
      <c r="A21" s="130" t="s">
        <v>106</v>
      </c>
      <c r="B21" s="131"/>
      <c r="C21" s="14"/>
      <c r="D21" s="87"/>
      <c r="E21" s="88"/>
      <c r="F21" s="88"/>
      <c r="G21" s="89"/>
      <c r="H21" s="79"/>
    </row>
    <row r="22" spans="1:8" ht="15.75">
      <c r="A22" s="130" t="s">
        <v>17</v>
      </c>
      <c r="B22" s="131"/>
      <c r="C22" s="14"/>
      <c r="D22" s="87"/>
      <c r="E22" s="88"/>
      <c r="F22" s="88"/>
      <c r="G22" s="89"/>
      <c r="H22" s="79"/>
    </row>
    <row r="23" spans="1:8" ht="15.75">
      <c r="A23" s="130" t="s">
        <v>119</v>
      </c>
      <c r="B23" s="131"/>
      <c r="C23" s="14"/>
      <c r="D23" s="87"/>
      <c r="E23" s="88"/>
      <c r="F23" s="88"/>
      <c r="G23" s="89"/>
      <c r="H23" s="79"/>
    </row>
    <row r="24" spans="1:8" ht="15.75">
      <c r="A24" s="130" t="s">
        <v>18</v>
      </c>
      <c r="B24" s="131"/>
      <c r="C24" s="14"/>
      <c r="D24" s="87">
        <v>2</v>
      </c>
      <c r="E24" s="88">
        <v>243451</v>
      </c>
      <c r="F24" s="88">
        <v>53842</v>
      </c>
      <c r="G24" s="89">
        <f>F24/E24</f>
        <v>0.2211615479090248</v>
      </c>
      <c r="H24" s="79"/>
    </row>
    <row r="25" spans="1:8" ht="15.75">
      <c r="A25" s="132" t="s">
        <v>20</v>
      </c>
      <c r="B25" s="131"/>
      <c r="C25" s="14"/>
      <c r="D25" s="87">
        <v>2</v>
      </c>
      <c r="E25" s="88">
        <v>32058</v>
      </c>
      <c r="F25" s="88">
        <v>8956</v>
      </c>
      <c r="G25" s="89">
        <f>F25/E25</f>
        <v>0.279368644332148</v>
      </c>
      <c r="H25" s="79"/>
    </row>
    <row r="26" spans="1:8" ht="15.75">
      <c r="A26" s="132" t="s">
        <v>21</v>
      </c>
      <c r="B26" s="131"/>
      <c r="C26" s="14"/>
      <c r="D26" s="87">
        <v>4</v>
      </c>
      <c r="E26" s="88">
        <v>23132</v>
      </c>
      <c r="F26" s="88">
        <v>23132</v>
      </c>
      <c r="G26" s="89">
        <f>F26/E26</f>
        <v>1</v>
      </c>
      <c r="H26" s="79"/>
    </row>
    <row r="27" spans="1:8" ht="15.75">
      <c r="A27" s="133" t="s">
        <v>22</v>
      </c>
      <c r="B27" s="131"/>
      <c r="C27" s="14"/>
      <c r="D27" s="87"/>
      <c r="E27" s="88"/>
      <c r="F27" s="88"/>
      <c r="G27" s="89"/>
      <c r="H27" s="79"/>
    </row>
    <row r="28" spans="1:8" ht="15.75">
      <c r="A28" s="133" t="s">
        <v>23</v>
      </c>
      <c r="B28" s="131"/>
      <c r="C28" s="14"/>
      <c r="D28" s="87"/>
      <c r="E28" s="88">
        <v>4464</v>
      </c>
      <c r="F28" s="88">
        <v>4464</v>
      </c>
      <c r="G28" s="89">
        <f>F28/E28</f>
        <v>1</v>
      </c>
      <c r="H28" s="79"/>
    </row>
    <row r="29" spans="1:8" ht="15.75">
      <c r="A29" s="133" t="s">
        <v>107</v>
      </c>
      <c r="B29" s="131"/>
      <c r="C29" s="14"/>
      <c r="D29" s="87">
        <v>1</v>
      </c>
      <c r="E29" s="88">
        <v>91577</v>
      </c>
      <c r="F29" s="88">
        <v>20739</v>
      </c>
      <c r="G29" s="89">
        <f>F29/E29</f>
        <v>0.2264651604660559</v>
      </c>
      <c r="H29" s="79"/>
    </row>
    <row r="30" spans="1:8" ht="15.75">
      <c r="A30" s="133" t="s">
        <v>137</v>
      </c>
      <c r="B30" s="131"/>
      <c r="C30" s="14"/>
      <c r="D30" s="87">
        <v>11</v>
      </c>
      <c r="E30" s="88">
        <v>866005</v>
      </c>
      <c r="F30" s="88">
        <v>217065</v>
      </c>
      <c r="G30" s="89">
        <f>F30/E30</f>
        <v>0.25065097776571726</v>
      </c>
      <c r="H30" s="79"/>
    </row>
    <row r="31" spans="1:8" ht="15.75">
      <c r="A31" s="133" t="s">
        <v>147</v>
      </c>
      <c r="B31" s="131"/>
      <c r="C31" s="14"/>
      <c r="D31" s="87">
        <v>1</v>
      </c>
      <c r="E31" s="88">
        <v>5480</v>
      </c>
      <c r="F31" s="88">
        <v>847</v>
      </c>
      <c r="G31" s="89">
        <f>F31/E31</f>
        <v>0.15456204379562044</v>
      </c>
      <c r="H31" s="79"/>
    </row>
    <row r="32" spans="1:8" ht="15.75">
      <c r="A32" s="85" t="s">
        <v>110</v>
      </c>
      <c r="B32" s="131"/>
      <c r="C32" s="14"/>
      <c r="D32" s="87"/>
      <c r="E32" s="88"/>
      <c r="F32" s="88"/>
      <c r="G32" s="89"/>
      <c r="H32" s="79"/>
    </row>
    <row r="33" spans="1:8" ht="15.75">
      <c r="A33" s="133" t="s">
        <v>73</v>
      </c>
      <c r="B33" s="131"/>
      <c r="C33" s="14"/>
      <c r="D33" s="87"/>
      <c r="E33" s="88"/>
      <c r="F33" s="88"/>
      <c r="G33" s="89"/>
      <c r="H33" s="79"/>
    </row>
    <row r="34" spans="1:8" ht="15.75">
      <c r="A34" s="133" t="s">
        <v>108</v>
      </c>
      <c r="B34" s="131"/>
      <c r="C34" s="14"/>
      <c r="D34" s="87"/>
      <c r="E34" s="88"/>
      <c r="F34" s="88"/>
      <c r="G34" s="89"/>
      <c r="H34" s="79"/>
    </row>
    <row r="35" spans="1:8" ht="15">
      <c r="A35" s="16" t="s">
        <v>28</v>
      </c>
      <c r="B35" s="13"/>
      <c r="C35" s="14"/>
      <c r="D35" s="91"/>
      <c r="E35" s="110">
        <v>28355</v>
      </c>
      <c r="F35" s="88">
        <v>4130</v>
      </c>
      <c r="G35" s="93"/>
      <c r="H35" s="79"/>
    </row>
    <row r="36" spans="1:8" ht="15">
      <c r="A36" s="16" t="s">
        <v>47</v>
      </c>
      <c r="B36" s="13"/>
      <c r="C36" s="14"/>
      <c r="D36" s="91"/>
      <c r="E36" s="110"/>
      <c r="F36" s="88"/>
      <c r="G36" s="93"/>
      <c r="H36" s="79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79"/>
    </row>
    <row r="38" spans="1:8" ht="15">
      <c r="A38" s="17"/>
      <c r="B38" s="18"/>
      <c r="C38" s="14"/>
      <c r="D38" s="91"/>
      <c r="E38" s="94"/>
      <c r="F38" s="94"/>
      <c r="G38" s="93"/>
      <c r="H38" s="79"/>
    </row>
    <row r="39" spans="1:8" ht="15.75">
      <c r="A39" s="19" t="s">
        <v>31</v>
      </c>
      <c r="B39" s="20"/>
      <c r="C39" s="21"/>
      <c r="D39" s="95">
        <f>SUM(D9:D38)</f>
        <v>25</v>
      </c>
      <c r="E39" s="96">
        <f>SUM(E9:E38)</f>
        <v>2395817</v>
      </c>
      <c r="F39" s="96">
        <f>SUM(F9:F38)</f>
        <v>696823.5</v>
      </c>
      <c r="G39" s="97">
        <f>F39/E39</f>
        <v>0.2908500524038355</v>
      </c>
      <c r="H39" s="80"/>
    </row>
    <row r="40" spans="1:8" ht="15.75">
      <c r="A40" s="22"/>
      <c r="B40" s="22"/>
      <c r="C40" s="22"/>
      <c r="D40" s="98"/>
      <c r="E40" s="99"/>
      <c r="F40" s="100"/>
      <c r="G40" s="100"/>
      <c r="H40" s="81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81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81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81"/>
    </row>
    <row r="44" spans="1:8" ht="15.75">
      <c r="A44" s="27" t="s">
        <v>36</v>
      </c>
      <c r="B44" s="28"/>
      <c r="C44" s="14"/>
      <c r="D44" s="87">
        <v>37</v>
      </c>
      <c r="E44" s="88">
        <v>411733.55</v>
      </c>
      <c r="F44" s="88">
        <v>47190.63</v>
      </c>
      <c r="G44" s="89">
        <f>1-(+F44/E44)</f>
        <v>0.8853855120623519</v>
      </c>
      <c r="H44" s="79"/>
    </row>
    <row r="45" spans="1:8" ht="15.75">
      <c r="A45" s="27" t="s">
        <v>37</v>
      </c>
      <c r="B45" s="28"/>
      <c r="C45" s="14"/>
      <c r="D45" s="87"/>
      <c r="E45" s="88"/>
      <c r="F45" s="88"/>
      <c r="G45" s="89"/>
      <c r="H45" s="79"/>
    </row>
    <row r="46" spans="1:8" ht="15.75">
      <c r="A46" s="27" t="s">
        <v>38</v>
      </c>
      <c r="B46" s="28"/>
      <c r="C46" s="14"/>
      <c r="D46" s="87">
        <v>121</v>
      </c>
      <c r="E46" s="88">
        <v>3710256.75</v>
      </c>
      <c r="F46" s="88">
        <v>308417.81</v>
      </c>
      <c r="G46" s="89">
        <f aca="true" t="shared" si="0" ref="G46:G52">1-(+F46/E46)</f>
        <v>0.9168742675287903</v>
      </c>
      <c r="H46" s="79"/>
    </row>
    <row r="47" spans="1:8" ht="15.75">
      <c r="A47" s="27" t="s">
        <v>39</v>
      </c>
      <c r="B47" s="28"/>
      <c r="C47" s="14"/>
      <c r="D47" s="87">
        <v>37</v>
      </c>
      <c r="E47" s="88">
        <v>1568173.66</v>
      </c>
      <c r="F47" s="88">
        <v>99523.89</v>
      </c>
      <c r="G47" s="89">
        <f t="shared" si="0"/>
        <v>0.9365351602704511</v>
      </c>
      <c r="H47" s="79"/>
    </row>
    <row r="48" spans="1:8" ht="15.75">
      <c r="A48" s="27" t="s">
        <v>40</v>
      </c>
      <c r="B48" s="28"/>
      <c r="C48" s="14"/>
      <c r="D48" s="87">
        <v>103</v>
      </c>
      <c r="E48" s="88">
        <v>4634308</v>
      </c>
      <c r="F48" s="88">
        <v>414018.3</v>
      </c>
      <c r="G48" s="89">
        <f t="shared" si="0"/>
        <v>0.9106623254216164</v>
      </c>
      <c r="H48" s="79"/>
    </row>
    <row r="49" spans="1:8" ht="15.75">
      <c r="A49" s="27" t="s">
        <v>41</v>
      </c>
      <c r="B49" s="28"/>
      <c r="C49" s="14"/>
      <c r="D49" s="87">
        <v>2</v>
      </c>
      <c r="E49" s="88">
        <v>68928</v>
      </c>
      <c r="F49" s="88">
        <v>11788</v>
      </c>
      <c r="G49" s="89">
        <f t="shared" si="0"/>
        <v>0.8289809656453111</v>
      </c>
      <c r="H49" s="79"/>
    </row>
    <row r="50" spans="1:8" ht="15.75">
      <c r="A50" s="27" t="s">
        <v>42</v>
      </c>
      <c r="B50" s="28"/>
      <c r="C50" s="14"/>
      <c r="D50" s="87">
        <v>8</v>
      </c>
      <c r="E50" s="88">
        <v>1336005</v>
      </c>
      <c r="F50" s="88">
        <v>138005</v>
      </c>
      <c r="G50" s="89">
        <f t="shared" si="0"/>
        <v>0.896703230901082</v>
      </c>
      <c r="H50" s="79"/>
    </row>
    <row r="51" spans="1:8" ht="15.75">
      <c r="A51" s="27" t="s">
        <v>43</v>
      </c>
      <c r="B51" s="28"/>
      <c r="C51" s="14"/>
      <c r="D51" s="87">
        <v>4</v>
      </c>
      <c r="E51" s="88">
        <v>366700</v>
      </c>
      <c r="F51" s="88">
        <v>31650</v>
      </c>
      <c r="G51" s="89">
        <f t="shared" si="0"/>
        <v>0.9136896645759476</v>
      </c>
      <c r="H51" s="79"/>
    </row>
    <row r="52" spans="1:8" ht="15.75">
      <c r="A52" s="27" t="s">
        <v>44</v>
      </c>
      <c r="B52" s="28"/>
      <c r="C52" s="14"/>
      <c r="D52" s="87">
        <v>2</v>
      </c>
      <c r="E52" s="88">
        <v>394575</v>
      </c>
      <c r="F52" s="88">
        <v>23825</v>
      </c>
      <c r="G52" s="89">
        <f t="shared" si="0"/>
        <v>0.9396185769498828</v>
      </c>
      <c r="H52" s="79"/>
    </row>
    <row r="53" spans="1:8" ht="15.75">
      <c r="A53" s="29" t="s">
        <v>64</v>
      </c>
      <c r="B53" s="28"/>
      <c r="C53" s="14"/>
      <c r="D53" s="87"/>
      <c r="E53" s="88"/>
      <c r="F53" s="88"/>
      <c r="G53" s="89"/>
      <c r="H53" s="79"/>
    </row>
    <row r="54" spans="1:8" ht="15.75">
      <c r="A54" s="27" t="s">
        <v>65</v>
      </c>
      <c r="B54" s="30"/>
      <c r="C54" s="14"/>
      <c r="D54" s="87">
        <v>538</v>
      </c>
      <c r="E54" s="88">
        <v>25707743.99</v>
      </c>
      <c r="F54" s="88">
        <v>2949424.66</v>
      </c>
      <c r="G54" s="89">
        <f>1-(+F54/E54)</f>
        <v>0.8852709649999903</v>
      </c>
      <c r="H54" s="79"/>
    </row>
    <row r="55" spans="1:8" ht="15.75">
      <c r="A55" s="27" t="s">
        <v>66</v>
      </c>
      <c r="B55" s="30"/>
      <c r="C55" s="14"/>
      <c r="D55" s="87">
        <v>8</v>
      </c>
      <c r="E55" s="88">
        <v>975357.17</v>
      </c>
      <c r="F55" s="88">
        <v>52847.09</v>
      </c>
      <c r="G55" s="89">
        <f>1-(+F55/E55)</f>
        <v>0.9458177049131653</v>
      </c>
      <c r="H55" s="79"/>
    </row>
    <row r="56" spans="1:8" ht="15">
      <c r="A56" s="16" t="s">
        <v>45</v>
      </c>
      <c r="B56" s="30"/>
      <c r="C56" s="14"/>
      <c r="D56" s="91"/>
      <c r="E56" s="111"/>
      <c r="F56" s="88"/>
      <c r="G56" s="93"/>
      <c r="H56" s="79"/>
    </row>
    <row r="57" spans="1:8" ht="15">
      <c r="A57" s="16" t="s">
        <v>46</v>
      </c>
      <c r="B57" s="28"/>
      <c r="C57" s="14"/>
      <c r="D57" s="91"/>
      <c r="E57" s="111"/>
      <c r="F57" s="88"/>
      <c r="G57" s="93"/>
      <c r="H57" s="79"/>
    </row>
    <row r="58" spans="1:8" ht="15">
      <c r="A58" s="16" t="s">
        <v>47</v>
      </c>
      <c r="B58" s="28"/>
      <c r="C58" s="14"/>
      <c r="D58" s="91"/>
      <c r="E58" s="110"/>
      <c r="F58" s="88"/>
      <c r="G58" s="93"/>
      <c r="H58" s="79"/>
    </row>
    <row r="59" spans="1:8" ht="15">
      <c r="A59" s="16" t="s">
        <v>30</v>
      </c>
      <c r="B59" s="28"/>
      <c r="C59" s="14"/>
      <c r="D59" s="91"/>
      <c r="E59" s="110"/>
      <c r="F59" s="88"/>
      <c r="G59" s="93"/>
      <c r="H59" s="79"/>
    </row>
    <row r="60" spans="1:8" ht="15.75">
      <c r="A60" s="32"/>
      <c r="B60" s="136"/>
      <c r="C60" s="14"/>
      <c r="D60" s="91"/>
      <c r="E60" s="94"/>
      <c r="F60" s="94"/>
      <c r="G60" s="93"/>
      <c r="H60" s="79"/>
    </row>
    <row r="61" spans="1:8" ht="15.75">
      <c r="A61" s="20" t="s">
        <v>48</v>
      </c>
      <c r="B61" s="33"/>
      <c r="C61" s="33"/>
      <c r="D61" s="95">
        <f>SUM(D44:D57)</f>
        <v>860</v>
      </c>
      <c r="E61" s="96">
        <f>SUM(E44:E60)</f>
        <v>39173781.120000005</v>
      </c>
      <c r="F61" s="96">
        <f>SUM(F44:F60)</f>
        <v>4076690.38</v>
      </c>
      <c r="G61" s="126">
        <f>1-(F61/E61)</f>
        <v>0.8959331914498633</v>
      </c>
      <c r="H61" s="76"/>
    </row>
    <row r="62" spans="1:8" ht="18">
      <c r="A62" s="35"/>
      <c r="B62" s="36"/>
      <c r="C62" s="36"/>
      <c r="D62" s="113"/>
      <c r="E62" s="107"/>
      <c r="F62" s="34"/>
      <c r="G62" s="34"/>
      <c r="H62" s="78"/>
    </row>
    <row r="63" spans="1:8" ht="18">
      <c r="A63" s="35" t="s">
        <v>49</v>
      </c>
      <c r="B63" s="36"/>
      <c r="C63" s="36"/>
      <c r="D63" s="114"/>
      <c r="E63" s="108"/>
      <c r="F63" s="109">
        <f>F61+F39</f>
        <v>4773513.88</v>
      </c>
      <c r="G63" s="108"/>
      <c r="H63" s="78"/>
    </row>
    <row r="64" spans="1:8" ht="18">
      <c r="A64" s="35"/>
      <c r="B64" s="36"/>
      <c r="C64" s="36"/>
      <c r="D64" s="51"/>
      <c r="E64" s="36"/>
      <c r="F64" s="37"/>
      <c r="G64" s="36"/>
      <c r="H64" s="78"/>
    </row>
    <row r="65" spans="1:8" ht="15.7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78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>
      <c r="A70" s="71"/>
      <c r="B70" s="21"/>
      <c r="C70" s="21"/>
      <c r="H70" s="21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E11" sqref="E11"/>
    </sheetView>
  </sheetViews>
  <sheetFormatPr defaultColWidth="9.6640625" defaultRowHeight="13.5"/>
  <cols>
    <col min="1" max="1" width="39.6640625" style="58" customWidth="1"/>
    <col min="2" max="2" width="27.6640625" style="58" customWidth="1"/>
    <col min="3" max="16384" width="9.6640625" style="58" customWidth="1"/>
  </cols>
  <sheetData>
    <row r="1" spans="1:4" ht="23.25">
      <c r="A1" s="57" t="s">
        <v>0</v>
      </c>
      <c r="B1" s="36"/>
      <c r="C1" s="37"/>
      <c r="D1" s="36"/>
    </row>
    <row r="2" spans="1:4" ht="23.25">
      <c r="A2" s="57" t="s">
        <v>1</v>
      </c>
      <c r="B2" s="36"/>
      <c r="C2" s="21"/>
      <c r="D2" s="21"/>
    </row>
    <row r="3" spans="1:4" ht="23.25">
      <c r="A3" s="57" t="s">
        <v>93</v>
      </c>
      <c r="B3" s="36"/>
      <c r="C3" s="21"/>
      <c r="D3" s="21"/>
    </row>
    <row r="4" spans="1:4" ht="23.25">
      <c r="A4" s="57" t="str">
        <f>ARG!$A$3</f>
        <v>MONTH ENDED:   JANUARY 2019</v>
      </c>
      <c r="B4" s="36"/>
      <c r="C4" s="21"/>
      <c r="D4" s="21"/>
    </row>
    <row r="5" spans="1:4" ht="24" thickBot="1">
      <c r="A5" s="57"/>
      <c r="B5" s="36"/>
      <c r="C5" s="21"/>
      <c r="D5" s="21"/>
    </row>
    <row r="6" spans="1:4" ht="21" thickTop="1">
      <c r="A6" s="59" t="s">
        <v>94</v>
      </c>
      <c r="B6" s="60">
        <f>ARG!$D$39+LADYLUCK!$D$39+HOLLYWOOD!$D$40+HARNKC!$D$40+ISLE!$D$39+AMERKC!$D$39+AMERSC!$D$39+STJO!$D$39+LAGRANGE!$D$39+ISLEBV!$D$39+LUMIERE!$D$39+RIVERCITY!$D$39+CAPE!$D$39</f>
        <v>530</v>
      </c>
      <c r="C6" s="61"/>
      <c r="D6" s="21"/>
    </row>
    <row r="7" spans="1:4" ht="20.25">
      <c r="A7" s="62" t="s">
        <v>95</v>
      </c>
      <c r="B7" s="63">
        <f>ARG!$E$39+LADYLUCK!$E$39+HOLLYWOOD!$E$40+HARNKC!$E$40+ISLE!$E$39+AMERKC!$E$39+AMERSC!$E$39+STJO!$E$39+LAGRANGE!$E$39+ISLEBV!$E$39+LUMIERE!$E$39+RIVERCITY!$E$39+CAPE!$E$39</f>
        <v>96262437</v>
      </c>
      <c r="C7" s="61"/>
      <c r="D7" s="21"/>
    </row>
    <row r="8" spans="1:4" ht="20.25">
      <c r="A8" s="62" t="s">
        <v>96</v>
      </c>
      <c r="B8" s="63">
        <f>ARG!$F$39+LADYLUCK!$F$39+HOLLYWOOD!$F$40+HARNKC!$F$40+ISLE!$F$39+AMERKC!$F$39+AMERSC!$F$39+STJO!$F$39+LAGRANGE!$F$39+ISLEBV!$F$39+LUMIERE!$F$39+RIVERCITY!$F$39+CAPE!$F$39</f>
        <v>20053467.05</v>
      </c>
      <c r="C8" s="61"/>
      <c r="D8" s="21"/>
    </row>
    <row r="9" spans="1:4" ht="20.25">
      <c r="A9" s="62" t="s">
        <v>97</v>
      </c>
      <c r="B9" s="64">
        <f>B8/B7</f>
        <v>0.2083207913175936</v>
      </c>
      <c r="C9" s="61"/>
      <c r="D9" s="21"/>
    </row>
    <row r="10" spans="1:4" ht="20.25">
      <c r="A10" s="65"/>
      <c r="B10" s="66"/>
      <c r="C10" s="61"/>
      <c r="D10" s="21"/>
    </row>
    <row r="11" spans="1:4" ht="20.25">
      <c r="A11" s="62" t="s">
        <v>98</v>
      </c>
      <c r="B11" s="67">
        <f>ARG!$D$60+LADYLUCK!$D$60+HOLLYWOOD!$D$62+HARNKC!$D$62+ISLE!$D$61+AMERKC!$D$61+AMERSC!$D$61+STJO!$D$60+LAGRANGE!$D$60+ISLEBV!$D$61+LUMIERE!$D$62+RIVERCITY!$D$62+CAPE!$D$61</f>
        <v>16580</v>
      </c>
      <c r="C11" s="61"/>
      <c r="D11" s="21"/>
    </row>
    <row r="12" spans="1:4" ht="20.25">
      <c r="A12" s="62" t="s">
        <v>99</v>
      </c>
      <c r="B12" s="63">
        <f>ARG!$E$60+LADYLUCK!$E$60+HOLLYWOOD!$E$62+HARNKC!$E$62+ISLE!$E$61+AMERKC!$E$61+AMERSC!$E$61+STJO!$E$60+LAGRANGE!$E$60+ISLEBV!$E$61+LUMIERE!$E$62+RIVERCITY!$E$62+CAPE!$E$61</f>
        <v>1098275704.5500002</v>
      </c>
      <c r="C12" s="61"/>
      <c r="D12" s="21"/>
    </row>
    <row r="13" spans="1:4" ht="20.25">
      <c r="A13" s="62" t="s">
        <v>100</v>
      </c>
      <c r="B13" s="63">
        <f>ARG!$F$60+LADYLUCK!$F$60+HOLLYWOOD!$F$62+HARNKC!$F$62+ISLE!$F$61+AMERKC!$F$61+AMERSC!$F$61+STJO!$F$60+LAGRANGE!$F$60+ISLEBV!$F$61+LUMIERE!$F$62+RIVERCITY!$F$62+CAPE!$F$61</f>
        <v>106017671.51</v>
      </c>
      <c r="C13" s="61"/>
      <c r="D13" s="21"/>
    </row>
    <row r="14" spans="1:4" ht="20.25">
      <c r="A14" s="62" t="s">
        <v>101</v>
      </c>
      <c r="B14" s="64">
        <f>1-(B13/B12)</f>
        <v>0.9034689822684925</v>
      </c>
      <c r="C14" s="61"/>
      <c r="D14" s="21"/>
    </row>
    <row r="15" spans="1:4" ht="20.25">
      <c r="A15" s="65"/>
      <c r="B15" s="68"/>
      <c r="C15" s="61"/>
      <c r="D15" s="21"/>
    </row>
    <row r="16" spans="1:4" ht="20.25">
      <c r="A16" s="62" t="s">
        <v>102</v>
      </c>
      <c r="B16" s="63">
        <f>B13+B8</f>
        <v>126071138.56</v>
      </c>
      <c r="C16" s="61"/>
      <c r="D16" s="21"/>
    </row>
    <row r="17" spans="1:4" ht="21" thickBot="1">
      <c r="A17" s="65"/>
      <c r="B17" s="66"/>
      <c r="C17" s="61"/>
      <c r="D17" s="21"/>
    </row>
    <row r="18" spans="1:4" ht="18.75" thickTop="1">
      <c r="A18" s="69"/>
      <c r="B18" s="70"/>
      <c r="C18" s="21"/>
      <c r="D18" s="21"/>
    </row>
    <row r="19" spans="1:4" ht="15">
      <c r="A19" s="21"/>
      <c r="B19" s="21"/>
      <c r="C19" s="21"/>
      <c r="D19" s="21"/>
    </row>
    <row r="20" spans="1:4" ht="15.75">
      <c r="A20" s="71" t="s">
        <v>53</v>
      </c>
      <c r="B20" s="21"/>
      <c r="C20" s="21"/>
      <c r="D20" s="21"/>
    </row>
    <row r="21" spans="1:4" ht="18">
      <c r="A21" s="72"/>
      <c r="B21" s="21"/>
      <c r="C21" s="21"/>
      <c r="D21" s="21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>
      <c r="A11" s="83" t="s">
        <v>121</v>
      </c>
      <c r="B11" s="13"/>
      <c r="C11" s="14"/>
      <c r="D11" s="87"/>
      <c r="E11" s="88"/>
      <c r="F11" s="88"/>
      <c r="G11" s="89"/>
      <c r="H11" s="15"/>
    </row>
    <row r="12" spans="1:8" ht="15.7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>
      <c r="A13" s="83" t="s">
        <v>130</v>
      </c>
      <c r="B13" s="13"/>
      <c r="C13" s="14"/>
      <c r="D13" s="87"/>
      <c r="E13" s="88"/>
      <c r="F13" s="88"/>
      <c r="G13" s="89"/>
      <c r="H13" s="15"/>
    </row>
    <row r="14" spans="1:8" ht="15.7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>
      <c r="A15" s="83" t="s">
        <v>135</v>
      </c>
      <c r="B15" s="13"/>
      <c r="C15" s="14"/>
      <c r="D15" s="87"/>
      <c r="E15" s="88"/>
      <c r="F15" s="88"/>
      <c r="G15" s="89"/>
      <c r="H15" s="15"/>
    </row>
    <row r="16" spans="1:8" ht="15.7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>
      <c r="A18" s="83" t="s">
        <v>14</v>
      </c>
      <c r="B18" s="13"/>
      <c r="C18" s="14"/>
      <c r="D18" s="87">
        <v>1</v>
      </c>
      <c r="E18" s="88">
        <v>330662</v>
      </c>
      <c r="F18" s="88">
        <v>99803</v>
      </c>
      <c r="G18" s="89">
        <f>F18/E18</f>
        <v>0.3018278483768924</v>
      </c>
      <c r="H18" s="15"/>
    </row>
    <row r="19" spans="1:8" ht="15.7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>
      <c r="A25" s="84" t="s">
        <v>20</v>
      </c>
      <c r="B25" s="13"/>
      <c r="C25" s="14"/>
      <c r="D25" s="87">
        <v>1</v>
      </c>
      <c r="E25" s="88">
        <v>20369</v>
      </c>
      <c r="F25" s="88">
        <v>10151</v>
      </c>
      <c r="G25" s="89">
        <f>F25/E25</f>
        <v>0.4983553439049536</v>
      </c>
      <c r="H25" s="15"/>
    </row>
    <row r="26" spans="1:8" ht="15.7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24</v>
      </c>
      <c r="B29" s="13"/>
      <c r="C29" s="14"/>
      <c r="D29" s="87">
        <v>1</v>
      </c>
      <c r="E29" s="88">
        <v>36134</v>
      </c>
      <c r="F29" s="88">
        <v>11696.5</v>
      </c>
      <c r="G29" s="89">
        <f>F29/E29</f>
        <v>0.323697902252726</v>
      </c>
      <c r="H29" s="15"/>
    </row>
    <row r="30" spans="1:8" ht="15.75">
      <c r="A30" s="85" t="s">
        <v>25</v>
      </c>
      <c r="B30" s="13"/>
      <c r="C30" s="14"/>
      <c r="D30" s="87">
        <v>2</v>
      </c>
      <c r="E30" s="88">
        <v>246737</v>
      </c>
      <c r="F30" s="88">
        <v>89752.5</v>
      </c>
      <c r="G30" s="89">
        <f>F30/E30</f>
        <v>0.3637577663666171</v>
      </c>
      <c r="H30" s="15"/>
    </row>
    <row r="31" spans="1:8" ht="15.75">
      <c r="A31" s="85" t="s">
        <v>26</v>
      </c>
      <c r="B31" s="13"/>
      <c r="C31" s="14"/>
      <c r="D31" s="87"/>
      <c r="E31" s="88"/>
      <c r="F31" s="88"/>
      <c r="G31" s="89"/>
      <c r="H31" s="15"/>
    </row>
    <row r="32" spans="1:8" ht="15.75">
      <c r="A32" s="85" t="s">
        <v>137</v>
      </c>
      <c r="B32" s="13"/>
      <c r="C32" s="14"/>
      <c r="D32" s="87">
        <v>4</v>
      </c>
      <c r="E32" s="88">
        <v>573347</v>
      </c>
      <c r="F32" s="88">
        <v>115924.5</v>
      </c>
      <c r="G32" s="89">
        <f>F32/E32</f>
        <v>0.2021890757255205</v>
      </c>
      <c r="H32" s="15"/>
    </row>
    <row r="33" spans="1:8" ht="15.7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>
      <c r="A34" s="85" t="s">
        <v>27</v>
      </c>
      <c r="B34" s="13"/>
      <c r="C34" s="14"/>
      <c r="D34" s="87"/>
      <c r="E34" s="88"/>
      <c r="F34" s="88"/>
      <c r="G34" s="89"/>
      <c r="H34" s="15"/>
    </row>
    <row r="35" spans="1:8" ht="15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ht="15">
      <c r="A36" s="16" t="s">
        <v>29</v>
      </c>
      <c r="B36" s="13"/>
      <c r="C36" s="14"/>
      <c r="D36" s="91"/>
      <c r="E36" s="110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9</v>
      </c>
      <c r="E39" s="96">
        <f>SUM(E9:E38)</f>
        <v>1207249</v>
      </c>
      <c r="F39" s="96">
        <f>SUM(F9:F38)</f>
        <v>327327.5</v>
      </c>
      <c r="G39" s="97">
        <f>F39/E39</f>
        <v>0.27113503510874726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32</v>
      </c>
      <c r="E44" s="88">
        <v>618331.93</v>
      </c>
      <c r="F44" s="88">
        <v>45775.33</v>
      </c>
      <c r="G44" s="89">
        <f>1-(+F44/E44)</f>
        <v>0.9259696486966151</v>
      </c>
      <c r="H44" s="15"/>
    </row>
    <row r="45" spans="1:8" ht="15.7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>
      <c r="A46" s="27" t="s">
        <v>38</v>
      </c>
      <c r="B46" s="28"/>
      <c r="C46" s="14"/>
      <c r="D46" s="87">
        <v>60</v>
      </c>
      <c r="E46" s="88">
        <v>1478139.75</v>
      </c>
      <c r="F46" s="88">
        <v>149411.47</v>
      </c>
      <c r="G46" s="89">
        <f>1-(+F46/E46)</f>
        <v>0.8989192530679186</v>
      </c>
      <c r="H46" s="15"/>
    </row>
    <row r="47" spans="1:8" ht="15.75">
      <c r="A47" s="27" t="s">
        <v>39</v>
      </c>
      <c r="B47" s="28"/>
      <c r="C47" s="14"/>
      <c r="D47" s="87">
        <v>7</v>
      </c>
      <c r="E47" s="88">
        <v>195031.5</v>
      </c>
      <c r="F47" s="88">
        <v>28447.99</v>
      </c>
      <c r="G47" s="89">
        <f>1-(+F47/E47)</f>
        <v>0.8541364343708581</v>
      </c>
      <c r="H47" s="15"/>
    </row>
    <row r="48" spans="1:8" ht="15.75">
      <c r="A48" s="27" t="s">
        <v>40</v>
      </c>
      <c r="B48" s="28"/>
      <c r="C48" s="14"/>
      <c r="D48" s="87">
        <v>46</v>
      </c>
      <c r="E48" s="88">
        <v>2202716.6</v>
      </c>
      <c r="F48" s="88">
        <v>190386.31</v>
      </c>
      <c r="G48" s="89">
        <f>1-(+F48/E48)</f>
        <v>0.9135674966085061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>
      <c r="A50" s="27" t="s">
        <v>42</v>
      </c>
      <c r="B50" s="28"/>
      <c r="C50" s="14"/>
      <c r="D50" s="87">
        <v>4</v>
      </c>
      <c r="E50" s="88">
        <v>529303</v>
      </c>
      <c r="F50" s="88">
        <v>56092.5</v>
      </c>
      <c r="G50" s="89">
        <f>1-(+F50/E50)</f>
        <v>0.8940257281745995</v>
      </c>
      <c r="H50" s="15"/>
    </row>
    <row r="51" spans="1:8" ht="15.7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>
      <c r="A53" s="29" t="s">
        <v>65</v>
      </c>
      <c r="B53" s="30"/>
      <c r="C53" s="14"/>
      <c r="D53" s="87">
        <v>365</v>
      </c>
      <c r="E53" s="88">
        <v>17755243.91</v>
      </c>
      <c r="F53" s="88">
        <v>1972777.75</v>
      </c>
      <c r="G53" s="89">
        <f>1-(+F53/E53)</f>
        <v>0.8888904168255946</v>
      </c>
      <c r="H53" s="15"/>
    </row>
    <row r="54" spans="1:8" ht="15.7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ht="15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ht="1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>
      <c r="A59" s="32"/>
      <c r="B59" s="18"/>
      <c r="C59" s="14"/>
      <c r="D59" s="91"/>
      <c r="E59" s="112"/>
      <c r="F59" s="94"/>
      <c r="G59" s="93"/>
      <c r="H59" s="15"/>
    </row>
    <row r="60" spans="1:8" ht="15.75">
      <c r="A60" s="20" t="s">
        <v>48</v>
      </c>
      <c r="B60" s="20"/>
      <c r="C60" s="21"/>
      <c r="D60" s="95">
        <f>SUM(D44:D56)</f>
        <v>514</v>
      </c>
      <c r="E60" s="96">
        <f>SUM(E44:E59)</f>
        <v>22778766.69</v>
      </c>
      <c r="F60" s="96">
        <f>SUM(F44:F59)</f>
        <v>2442891.35</v>
      </c>
      <c r="G60" s="97">
        <f>1-(F60/E60)</f>
        <v>0.892755767542391</v>
      </c>
      <c r="H60" s="15"/>
    </row>
    <row r="61" spans="1:8" ht="15">
      <c r="A61" s="33"/>
      <c r="B61" s="33"/>
      <c r="C61" s="50"/>
      <c r="D61" s="113"/>
      <c r="E61" s="107"/>
      <c r="F61" s="34"/>
      <c r="G61" s="34"/>
      <c r="H61" s="2"/>
    </row>
    <row r="62" spans="1:8" ht="18">
      <c r="A62" s="35" t="s">
        <v>49</v>
      </c>
      <c r="B62" s="36"/>
      <c r="C62" s="39"/>
      <c r="D62" s="114"/>
      <c r="E62" s="108"/>
      <c r="F62" s="109">
        <f>F60+F39</f>
        <v>2770218.85</v>
      </c>
      <c r="G62" s="108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43"/>
      <c r="B70" s="39"/>
      <c r="C70" s="39"/>
      <c r="D70" s="39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43">
      <selection activeCell="G44" sqref="G44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82" t="s">
        <v>109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115</v>
      </c>
      <c r="B9" s="13"/>
      <c r="C9" s="14"/>
      <c r="D9" s="87">
        <v>5</v>
      </c>
      <c r="E9" s="88">
        <v>1382382</v>
      </c>
      <c r="F9" s="88">
        <v>285108.5</v>
      </c>
      <c r="G9" s="89">
        <f aca="true" t="shared" si="0" ref="G9:G14">F9/E9</f>
        <v>0.2062443666077828</v>
      </c>
      <c r="H9" s="15"/>
    </row>
    <row r="10" spans="1:8" ht="15.7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>
      <c r="A11" s="83" t="s">
        <v>118</v>
      </c>
      <c r="B11" s="13"/>
      <c r="C11" s="14"/>
      <c r="D11" s="87">
        <v>1</v>
      </c>
      <c r="E11" s="88">
        <v>283083</v>
      </c>
      <c r="F11" s="88">
        <v>83813</v>
      </c>
      <c r="G11" s="89">
        <f t="shared" si="0"/>
        <v>0.2960721767114239</v>
      </c>
      <c r="H11" s="15"/>
    </row>
    <row r="12" spans="1:8" ht="15.75">
      <c r="A12" s="83" t="s">
        <v>73</v>
      </c>
      <c r="B12" s="13"/>
      <c r="C12" s="14"/>
      <c r="D12" s="87">
        <v>1</v>
      </c>
      <c r="E12" s="88">
        <v>107580</v>
      </c>
      <c r="F12" s="88">
        <v>24529</v>
      </c>
      <c r="G12" s="89">
        <f t="shared" si="0"/>
        <v>0.228007064510132</v>
      </c>
      <c r="H12" s="15"/>
    </row>
    <row r="13" spans="1:8" ht="15.75">
      <c r="A13" s="83" t="s">
        <v>122</v>
      </c>
      <c r="B13" s="13"/>
      <c r="C13" s="14"/>
      <c r="D13" s="87">
        <v>2</v>
      </c>
      <c r="E13" s="88">
        <v>247474</v>
      </c>
      <c r="F13" s="88">
        <v>56151</v>
      </c>
      <c r="G13" s="89">
        <f t="shared" si="0"/>
        <v>0.22689656287125112</v>
      </c>
      <c r="H13" s="15"/>
    </row>
    <row r="14" spans="1:8" ht="15.75">
      <c r="A14" s="83" t="s">
        <v>25</v>
      </c>
      <c r="B14" s="13"/>
      <c r="C14" s="14"/>
      <c r="D14" s="87">
        <v>1</v>
      </c>
      <c r="E14" s="88">
        <v>295100</v>
      </c>
      <c r="F14" s="88">
        <v>87731.5</v>
      </c>
      <c r="G14" s="89">
        <f t="shared" si="0"/>
        <v>0.2972941375804812</v>
      </c>
      <c r="H14" s="15"/>
    </row>
    <row r="15" spans="1:8" ht="15.75">
      <c r="A15" s="83" t="s">
        <v>57</v>
      </c>
      <c r="B15" s="13"/>
      <c r="C15" s="14"/>
      <c r="D15" s="87"/>
      <c r="E15" s="88"/>
      <c r="F15" s="88"/>
      <c r="G15" s="89"/>
      <c r="H15" s="15"/>
    </row>
    <row r="16" spans="1:8" ht="15.75">
      <c r="A16" s="83" t="s">
        <v>10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14</v>
      </c>
      <c r="B17" s="13"/>
      <c r="C17" s="14"/>
      <c r="D17" s="87">
        <v>2</v>
      </c>
      <c r="E17" s="88">
        <v>1066869</v>
      </c>
      <c r="F17" s="88">
        <v>136538</v>
      </c>
      <c r="G17" s="89">
        <f aca="true" t="shared" si="1" ref="G17:G25">F17/E17</f>
        <v>0.12798009877501362</v>
      </c>
      <c r="H17" s="15"/>
    </row>
    <row r="18" spans="1:8" ht="15.75">
      <c r="A18" s="83" t="s">
        <v>15</v>
      </c>
      <c r="B18" s="13"/>
      <c r="C18" s="14"/>
      <c r="D18" s="87">
        <v>2</v>
      </c>
      <c r="E18" s="88">
        <v>815733</v>
      </c>
      <c r="F18" s="88">
        <v>181479</v>
      </c>
      <c r="G18" s="89">
        <f t="shared" si="1"/>
        <v>0.22247352994178243</v>
      </c>
      <c r="H18" s="15"/>
    </row>
    <row r="19" spans="1:8" ht="15.75">
      <c r="A19" s="83" t="s">
        <v>58</v>
      </c>
      <c r="B19" s="13"/>
      <c r="C19" s="14"/>
      <c r="D19" s="87">
        <v>1</v>
      </c>
      <c r="E19" s="88">
        <v>360983</v>
      </c>
      <c r="F19" s="88">
        <v>109441.97</v>
      </c>
      <c r="G19" s="89">
        <f t="shared" si="1"/>
        <v>0.3031776288634091</v>
      </c>
      <c r="H19" s="15"/>
    </row>
    <row r="20" spans="1:8" ht="15.75">
      <c r="A20" s="83" t="s">
        <v>17</v>
      </c>
      <c r="B20" s="13"/>
      <c r="C20" s="14"/>
      <c r="D20" s="87">
        <v>1</v>
      </c>
      <c r="E20" s="88">
        <v>115271</v>
      </c>
      <c r="F20" s="88">
        <v>47954.5</v>
      </c>
      <c r="G20" s="89">
        <f t="shared" si="1"/>
        <v>0.4160153030684214</v>
      </c>
      <c r="H20" s="15"/>
    </row>
    <row r="21" spans="1:8" ht="15.75">
      <c r="A21" s="83" t="s">
        <v>133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59</v>
      </c>
      <c r="B22" s="13"/>
      <c r="C22" s="14"/>
      <c r="D22" s="87">
        <v>5</v>
      </c>
      <c r="E22" s="88">
        <v>2832813</v>
      </c>
      <c r="F22" s="88">
        <v>663873.5</v>
      </c>
      <c r="G22" s="89">
        <f t="shared" si="1"/>
        <v>0.2343513320505095</v>
      </c>
      <c r="H22" s="15"/>
    </row>
    <row r="23" spans="1:8" ht="15.75">
      <c r="A23" s="83" t="s">
        <v>60</v>
      </c>
      <c r="B23" s="13"/>
      <c r="C23" s="14"/>
      <c r="D23" s="87">
        <v>5</v>
      </c>
      <c r="E23" s="88">
        <v>1241729</v>
      </c>
      <c r="F23" s="88">
        <v>244845</v>
      </c>
      <c r="G23" s="89">
        <f t="shared" si="1"/>
        <v>0.19718070529076795</v>
      </c>
      <c r="H23" s="15"/>
    </row>
    <row r="24" spans="1:8" ht="15.75">
      <c r="A24" s="84" t="s">
        <v>20</v>
      </c>
      <c r="B24" s="13"/>
      <c r="C24" s="14"/>
      <c r="D24" s="87">
        <v>6</v>
      </c>
      <c r="E24" s="88">
        <v>804686</v>
      </c>
      <c r="F24" s="88">
        <v>211686.5</v>
      </c>
      <c r="G24" s="89">
        <f t="shared" si="1"/>
        <v>0.2630672088243116</v>
      </c>
      <c r="H24" s="15"/>
    </row>
    <row r="25" spans="1:8" ht="15.75">
      <c r="A25" s="84" t="s">
        <v>21</v>
      </c>
      <c r="B25" s="13"/>
      <c r="C25" s="14"/>
      <c r="D25" s="87">
        <v>20</v>
      </c>
      <c r="E25" s="88">
        <v>217478</v>
      </c>
      <c r="F25" s="88">
        <v>217478</v>
      </c>
      <c r="G25" s="89">
        <f t="shared" si="1"/>
        <v>1</v>
      </c>
      <c r="H25" s="15"/>
    </row>
    <row r="26" spans="1:8" ht="15.75">
      <c r="A26" s="85" t="s">
        <v>22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23</v>
      </c>
      <c r="B27" s="13"/>
      <c r="C27" s="14"/>
      <c r="D27" s="87"/>
      <c r="E27" s="88">
        <v>71938</v>
      </c>
      <c r="F27" s="88">
        <v>19605.35</v>
      </c>
      <c r="G27" s="89">
        <f>F27/E27</f>
        <v>0.2725312074286191</v>
      </c>
      <c r="H27" s="15"/>
    </row>
    <row r="28" spans="1:8" ht="15.75">
      <c r="A28" s="83" t="s">
        <v>145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24</v>
      </c>
      <c r="B29" s="13"/>
      <c r="C29" s="14"/>
      <c r="D29" s="87">
        <v>2</v>
      </c>
      <c r="E29" s="88">
        <v>213595</v>
      </c>
      <c r="F29" s="88">
        <v>78411</v>
      </c>
      <c r="G29" s="89">
        <f>F29/E29</f>
        <v>0.3671012898242</v>
      </c>
      <c r="H29" s="15"/>
    </row>
    <row r="30" spans="1:8" ht="15.75">
      <c r="A30" s="85" t="s">
        <v>138</v>
      </c>
      <c r="B30" s="13"/>
      <c r="C30" s="14"/>
      <c r="D30" s="87">
        <v>1</v>
      </c>
      <c r="E30" s="88">
        <v>15185</v>
      </c>
      <c r="F30" s="88">
        <v>7992</v>
      </c>
      <c r="G30" s="89">
        <f>F30/E30</f>
        <v>0.5263088574250906</v>
      </c>
      <c r="H30" s="15"/>
    </row>
    <row r="31" spans="1:8" ht="15.75">
      <c r="A31" s="85" t="s">
        <v>61</v>
      </c>
      <c r="B31" s="13"/>
      <c r="C31" s="14"/>
      <c r="D31" s="87"/>
      <c r="E31" s="90"/>
      <c r="F31" s="88"/>
      <c r="G31" s="89"/>
      <c r="H31" s="15"/>
    </row>
    <row r="32" spans="1:8" ht="15.75">
      <c r="A32" s="85" t="s">
        <v>143</v>
      </c>
      <c r="B32" s="13"/>
      <c r="C32" s="14"/>
      <c r="D32" s="87"/>
      <c r="E32" s="90"/>
      <c r="F32" s="88"/>
      <c r="G32" s="89"/>
      <c r="H32" s="15"/>
    </row>
    <row r="33" spans="1:8" ht="15.75">
      <c r="A33" s="85" t="s">
        <v>62</v>
      </c>
      <c r="B33" s="13"/>
      <c r="C33" s="14"/>
      <c r="D33" s="87">
        <v>26</v>
      </c>
      <c r="E33" s="90">
        <v>2652077</v>
      </c>
      <c r="F33" s="90">
        <v>364131.5</v>
      </c>
      <c r="G33" s="89">
        <f>F33/E33</f>
        <v>0.1373005007019027</v>
      </c>
      <c r="H33" s="15"/>
    </row>
    <row r="34" spans="1:8" ht="15.75">
      <c r="A34" s="83" t="s">
        <v>63</v>
      </c>
      <c r="B34" s="13"/>
      <c r="C34" s="14"/>
      <c r="D34" s="87">
        <v>1</v>
      </c>
      <c r="E34" s="88">
        <v>143059</v>
      </c>
      <c r="F34" s="88">
        <v>29549.61</v>
      </c>
      <c r="G34" s="89">
        <f>F34/E34</f>
        <v>0.20655540720961282</v>
      </c>
      <c r="H34" s="15"/>
    </row>
    <row r="35" spans="1:8" ht="15.75">
      <c r="A35" s="83" t="s">
        <v>112</v>
      </c>
      <c r="B35" s="13"/>
      <c r="C35" s="14"/>
      <c r="D35" s="87">
        <v>1</v>
      </c>
      <c r="E35" s="88">
        <v>289323</v>
      </c>
      <c r="F35" s="88">
        <v>58437.5</v>
      </c>
      <c r="G35" s="89">
        <f>F35/E35</f>
        <v>0.20198013984370408</v>
      </c>
      <c r="H35" s="15"/>
    </row>
    <row r="36" spans="1:8" ht="15">
      <c r="A36" s="16" t="s">
        <v>28</v>
      </c>
      <c r="B36" s="13"/>
      <c r="C36" s="14"/>
      <c r="D36" s="91"/>
      <c r="E36" s="92">
        <v>382185</v>
      </c>
      <c r="F36" s="88">
        <v>63885</v>
      </c>
      <c r="G36" s="93"/>
      <c r="H36" s="15"/>
    </row>
    <row r="37" spans="1:8" ht="15">
      <c r="A37" s="16" t="s">
        <v>29</v>
      </c>
      <c r="B37" s="13"/>
      <c r="C37" s="14"/>
      <c r="D37" s="91"/>
      <c r="E37" s="92"/>
      <c r="F37" s="88"/>
      <c r="G37" s="93"/>
      <c r="H37" s="15"/>
    </row>
    <row r="38" spans="1:8" ht="15">
      <c r="A38" s="16" t="s">
        <v>30</v>
      </c>
      <c r="B38" s="13"/>
      <c r="C38" s="14"/>
      <c r="D38" s="91"/>
      <c r="E38" s="92"/>
      <c r="F38" s="90"/>
      <c r="G38" s="93"/>
      <c r="H38" s="15"/>
    </row>
    <row r="39" spans="1:8" ht="15">
      <c r="A39" s="17"/>
      <c r="B39" s="18"/>
      <c r="C39" s="21"/>
      <c r="D39" s="91"/>
      <c r="E39" s="94"/>
      <c r="F39" s="94"/>
      <c r="G39" s="93"/>
      <c r="H39" s="15"/>
    </row>
    <row r="40" spans="1:8" ht="15.75">
      <c r="A40" s="19" t="s">
        <v>31</v>
      </c>
      <c r="B40" s="20"/>
      <c r="C40" s="22"/>
      <c r="D40" s="95">
        <f>SUM(D9:D39)</f>
        <v>83</v>
      </c>
      <c r="E40" s="96">
        <f>SUM(E9:E39)</f>
        <v>13538543</v>
      </c>
      <c r="F40" s="96">
        <f>SUM(F9:F39)</f>
        <v>2972641.4299999997</v>
      </c>
      <c r="G40" s="126">
        <f>F40/E40</f>
        <v>0.21956878446964342</v>
      </c>
      <c r="H40" s="2"/>
    </row>
    <row r="41" spans="1:8" ht="15.75">
      <c r="A41" s="22"/>
      <c r="B41" s="22"/>
      <c r="C41" s="24"/>
      <c r="D41" s="98"/>
      <c r="E41" s="99"/>
      <c r="F41" s="100"/>
      <c r="G41" s="100"/>
      <c r="H41" s="2"/>
    </row>
    <row r="42" spans="1:8" ht="18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>
      <c r="A44" s="26"/>
      <c r="B44" s="135"/>
      <c r="C44" s="134"/>
      <c r="D44" s="104" t="s">
        <v>6</v>
      </c>
      <c r="E44" s="105" t="s">
        <v>34</v>
      </c>
      <c r="F44" s="103" t="s">
        <v>8</v>
      </c>
      <c r="G44" s="125" t="s">
        <v>35</v>
      </c>
      <c r="H44" s="138"/>
    </row>
    <row r="45" spans="1:8" ht="15.75">
      <c r="A45" s="27" t="s">
        <v>36</v>
      </c>
      <c r="B45" s="28"/>
      <c r="C45" s="14"/>
      <c r="D45" s="87">
        <v>172</v>
      </c>
      <c r="E45" s="88">
        <v>25518247.75</v>
      </c>
      <c r="F45" s="88">
        <v>1455250.63</v>
      </c>
      <c r="G45" s="89">
        <f aca="true" t="shared" si="2" ref="G45:G51">1-(+F45/E45)</f>
        <v>0.9429721568558719</v>
      </c>
      <c r="H45" s="15"/>
    </row>
    <row r="46" spans="1:8" ht="15.75">
      <c r="A46" s="27" t="s">
        <v>37</v>
      </c>
      <c r="B46" s="28"/>
      <c r="C46" s="14"/>
      <c r="D46" s="87">
        <v>2</v>
      </c>
      <c r="E46" s="88">
        <v>712500.12</v>
      </c>
      <c r="F46" s="88">
        <v>116197.03</v>
      </c>
      <c r="G46" s="89">
        <f t="shared" si="2"/>
        <v>0.8369164765895056</v>
      </c>
      <c r="H46" s="15"/>
    </row>
    <row r="47" spans="1:8" ht="15.75">
      <c r="A47" s="27" t="s">
        <v>38</v>
      </c>
      <c r="B47" s="28"/>
      <c r="C47" s="14"/>
      <c r="D47" s="87">
        <v>309</v>
      </c>
      <c r="E47" s="88">
        <v>25172066.62</v>
      </c>
      <c r="F47" s="88">
        <v>1454311.62</v>
      </c>
      <c r="G47" s="89">
        <f t="shared" si="2"/>
        <v>0.9422251799204876</v>
      </c>
      <c r="H47" s="15"/>
    </row>
    <row r="48" spans="1:8" ht="15.75">
      <c r="A48" s="27" t="s">
        <v>39</v>
      </c>
      <c r="B48" s="28"/>
      <c r="C48" s="14"/>
      <c r="D48" s="87">
        <v>23</v>
      </c>
      <c r="E48" s="88">
        <v>721201</v>
      </c>
      <c r="F48" s="88">
        <v>50905</v>
      </c>
      <c r="G48" s="89">
        <f t="shared" si="2"/>
        <v>0.929416348563022</v>
      </c>
      <c r="H48" s="15"/>
    </row>
    <row r="49" spans="1:8" ht="15.75">
      <c r="A49" s="27" t="s">
        <v>40</v>
      </c>
      <c r="B49" s="28"/>
      <c r="C49" s="14"/>
      <c r="D49" s="87">
        <v>135</v>
      </c>
      <c r="E49" s="88">
        <v>9837067.02</v>
      </c>
      <c r="F49" s="88">
        <v>584617.2</v>
      </c>
      <c r="G49" s="89">
        <f t="shared" si="2"/>
        <v>0.9405699687913684</v>
      </c>
      <c r="H49" s="15"/>
    </row>
    <row r="50" spans="1:8" ht="15.75">
      <c r="A50" s="27" t="s">
        <v>41</v>
      </c>
      <c r="B50" s="28"/>
      <c r="C50" s="14"/>
      <c r="D50" s="87">
        <v>3</v>
      </c>
      <c r="E50" s="88">
        <v>118331</v>
      </c>
      <c r="F50" s="88">
        <v>15307</v>
      </c>
      <c r="G50" s="89">
        <f t="shared" si="2"/>
        <v>0.8706425197116563</v>
      </c>
      <c r="H50" s="15"/>
    </row>
    <row r="51" spans="1:8" ht="15.75">
      <c r="A51" s="27" t="s">
        <v>42</v>
      </c>
      <c r="B51" s="28"/>
      <c r="C51" s="14"/>
      <c r="D51" s="87">
        <v>36</v>
      </c>
      <c r="E51" s="88">
        <v>2523995</v>
      </c>
      <c r="F51" s="88">
        <v>193514.42</v>
      </c>
      <c r="G51" s="89">
        <f t="shared" si="2"/>
        <v>0.9233301096079826</v>
      </c>
      <c r="H51" s="15"/>
    </row>
    <row r="52" spans="1:8" ht="15.75">
      <c r="A52" s="27" t="s">
        <v>43</v>
      </c>
      <c r="B52" s="28"/>
      <c r="C52" s="14"/>
      <c r="D52" s="87"/>
      <c r="E52" s="88"/>
      <c r="F52" s="88"/>
      <c r="G52" s="89"/>
      <c r="H52" s="15"/>
    </row>
    <row r="53" spans="1:8" ht="15.75">
      <c r="A53" s="27" t="s">
        <v>44</v>
      </c>
      <c r="B53" s="28"/>
      <c r="C53" s="14"/>
      <c r="D53" s="87">
        <v>4</v>
      </c>
      <c r="E53" s="88">
        <v>264875</v>
      </c>
      <c r="F53" s="88">
        <v>7825</v>
      </c>
      <c r="G53" s="89">
        <f>1-(+F53/E53)</f>
        <v>0.9704577630957999</v>
      </c>
      <c r="H53" s="15"/>
    </row>
    <row r="54" spans="1:8" ht="15.75">
      <c r="A54" s="29" t="s">
        <v>64</v>
      </c>
      <c r="B54" s="30"/>
      <c r="C54" s="14"/>
      <c r="D54" s="87">
        <v>2</v>
      </c>
      <c r="E54" s="88">
        <v>162400</v>
      </c>
      <c r="F54" s="88">
        <v>38200</v>
      </c>
      <c r="G54" s="89">
        <f>1-(+F54/E54)</f>
        <v>0.7647783251231527</v>
      </c>
      <c r="H54" s="15"/>
    </row>
    <row r="55" spans="1:8" ht="15.75">
      <c r="A55" s="27" t="s">
        <v>65</v>
      </c>
      <c r="B55" s="30"/>
      <c r="C55" s="14"/>
      <c r="D55" s="87">
        <v>1317</v>
      </c>
      <c r="E55" s="88">
        <v>81536671.95</v>
      </c>
      <c r="F55" s="88">
        <v>9523803.79</v>
      </c>
      <c r="G55" s="89">
        <f>1-(+F55/E55)</f>
        <v>0.8831960691768215</v>
      </c>
      <c r="H55" s="15"/>
    </row>
    <row r="56" spans="1:8" ht="15.7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ht="15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ht="15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ht="15">
      <c r="A60" s="16" t="s">
        <v>30</v>
      </c>
      <c r="B60" s="28"/>
      <c r="C60" s="14"/>
      <c r="D60" s="91"/>
      <c r="E60" s="92"/>
      <c r="F60" s="90"/>
      <c r="G60" s="93"/>
      <c r="H60" s="15"/>
    </row>
    <row r="61" spans="1:8" ht="15.75">
      <c r="A61" s="32"/>
      <c r="B61" s="136"/>
      <c r="C61" s="21"/>
      <c r="D61" s="91"/>
      <c r="E61" s="94"/>
      <c r="F61" s="94"/>
      <c r="G61" s="93"/>
      <c r="H61" s="15"/>
    </row>
    <row r="62" spans="1:8" ht="15.75">
      <c r="A62" s="20" t="s">
        <v>48</v>
      </c>
      <c r="B62" s="20"/>
      <c r="C62" s="33"/>
      <c r="D62" s="95">
        <f>SUM(D45:D58)</f>
        <v>2003</v>
      </c>
      <c r="E62" s="96">
        <f>SUM(E45:E61)</f>
        <v>146567355.46</v>
      </c>
      <c r="F62" s="96">
        <f>SUM(F45:F61)</f>
        <v>13439931.69</v>
      </c>
      <c r="G62" s="126">
        <f>1-(+F62/E62)</f>
        <v>0.9083020114007043</v>
      </c>
      <c r="H62" s="2"/>
    </row>
    <row r="63" spans="1:8" ht="18">
      <c r="A63" s="33"/>
      <c r="B63" s="33"/>
      <c r="C63" s="36"/>
      <c r="D63" s="106"/>
      <c r="E63" s="107"/>
      <c r="F63" s="34"/>
      <c r="G63" s="34"/>
      <c r="H63" s="2"/>
    </row>
    <row r="64" spans="1:8" ht="18">
      <c r="A64" s="35" t="s">
        <v>49</v>
      </c>
      <c r="B64" s="36"/>
      <c r="C64" s="39"/>
      <c r="D64" s="108"/>
      <c r="E64" s="108"/>
      <c r="F64" s="109">
        <f>F62+F40</f>
        <v>16412573.12</v>
      </c>
      <c r="G64" s="108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.7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38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25">
      <selection activeCell="G61" sqref="G6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115</v>
      </c>
      <c r="B9" s="13"/>
      <c r="C9" s="14"/>
      <c r="D9" s="87"/>
      <c r="E9" s="115"/>
      <c r="F9" s="88"/>
      <c r="G9" s="89"/>
      <c r="H9" s="15"/>
    </row>
    <row r="10" spans="1:8" ht="15.75">
      <c r="A10" s="83" t="s">
        <v>11</v>
      </c>
      <c r="B10" s="13"/>
      <c r="C10" s="14"/>
      <c r="D10" s="87">
        <v>5</v>
      </c>
      <c r="E10" s="115">
        <v>2118605</v>
      </c>
      <c r="F10" s="88">
        <v>146049</v>
      </c>
      <c r="G10" s="116">
        <f>F10/E10</f>
        <v>0.06893639918720101</v>
      </c>
      <c r="H10" s="15"/>
    </row>
    <row r="11" spans="1:8" ht="15.75">
      <c r="A11" s="83" t="s">
        <v>118</v>
      </c>
      <c r="B11" s="13"/>
      <c r="C11" s="14"/>
      <c r="D11" s="87">
        <v>6</v>
      </c>
      <c r="E11" s="115">
        <v>554290</v>
      </c>
      <c r="F11" s="88">
        <v>206611</v>
      </c>
      <c r="G11" s="116">
        <f>F11/E11</f>
        <v>0.3727489220444172</v>
      </c>
      <c r="H11" s="15"/>
    </row>
    <row r="12" spans="1:8" ht="15.75">
      <c r="A12" s="83" t="s">
        <v>73</v>
      </c>
      <c r="B12" s="13"/>
      <c r="C12" s="14"/>
      <c r="D12" s="87">
        <v>2</v>
      </c>
      <c r="E12" s="115">
        <v>241121</v>
      </c>
      <c r="F12" s="88">
        <v>57825</v>
      </c>
      <c r="G12" s="116">
        <f>F12/E12</f>
        <v>0.23981735311316724</v>
      </c>
      <c r="H12" s="15"/>
    </row>
    <row r="13" spans="1:8" ht="15.75">
      <c r="A13" s="83" t="s">
        <v>122</v>
      </c>
      <c r="B13" s="13"/>
      <c r="C13" s="14"/>
      <c r="D13" s="87"/>
      <c r="E13" s="115"/>
      <c r="F13" s="88"/>
      <c r="G13" s="116"/>
      <c r="H13" s="15"/>
    </row>
    <row r="14" spans="1:8" ht="15.75">
      <c r="A14" s="83" t="s">
        <v>25</v>
      </c>
      <c r="B14" s="13"/>
      <c r="C14" s="14"/>
      <c r="D14" s="87">
        <v>2</v>
      </c>
      <c r="E14" s="115">
        <v>390601</v>
      </c>
      <c r="F14" s="88">
        <v>166394.5</v>
      </c>
      <c r="G14" s="116">
        <f>F14/E14</f>
        <v>0.42599609319996623</v>
      </c>
      <c r="H14" s="15"/>
    </row>
    <row r="15" spans="1:8" ht="15.75">
      <c r="A15" s="83" t="s">
        <v>57</v>
      </c>
      <c r="B15" s="13"/>
      <c r="C15" s="14"/>
      <c r="D15" s="87"/>
      <c r="E15" s="115"/>
      <c r="F15" s="88"/>
      <c r="G15" s="116"/>
      <c r="H15" s="15"/>
    </row>
    <row r="16" spans="1:8" ht="15.75">
      <c r="A16" s="83" t="s">
        <v>10</v>
      </c>
      <c r="B16" s="13"/>
      <c r="C16" s="14"/>
      <c r="D16" s="87"/>
      <c r="E16" s="115"/>
      <c r="F16" s="88"/>
      <c r="G16" s="116"/>
      <c r="H16" s="15"/>
    </row>
    <row r="17" spans="1:8" ht="15.75">
      <c r="A17" s="83" t="s">
        <v>14</v>
      </c>
      <c r="B17" s="13"/>
      <c r="C17" s="14"/>
      <c r="D17" s="87">
        <v>2</v>
      </c>
      <c r="E17" s="115">
        <v>1172152</v>
      </c>
      <c r="F17" s="88">
        <v>219703</v>
      </c>
      <c r="G17" s="89">
        <f aca="true" t="shared" si="0" ref="G17:G23">F17/E17</f>
        <v>0.18743558855848047</v>
      </c>
      <c r="H17" s="15"/>
    </row>
    <row r="18" spans="1:8" ht="15.75">
      <c r="A18" s="83" t="s">
        <v>15</v>
      </c>
      <c r="B18" s="13"/>
      <c r="C18" s="14"/>
      <c r="D18" s="87">
        <v>2</v>
      </c>
      <c r="E18" s="115">
        <v>1539663</v>
      </c>
      <c r="F18" s="88">
        <v>351832.5</v>
      </c>
      <c r="G18" s="116">
        <f t="shared" si="0"/>
        <v>0.22851266803190048</v>
      </c>
      <c r="H18" s="15"/>
    </row>
    <row r="19" spans="1:8" ht="15.75">
      <c r="A19" s="83" t="s">
        <v>58</v>
      </c>
      <c r="B19" s="13"/>
      <c r="C19" s="14"/>
      <c r="D19" s="87">
        <v>1</v>
      </c>
      <c r="E19" s="115">
        <v>253276</v>
      </c>
      <c r="F19" s="88">
        <v>78650</v>
      </c>
      <c r="G19" s="89">
        <f t="shared" si="0"/>
        <v>0.3105308043399296</v>
      </c>
      <c r="H19" s="15"/>
    </row>
    <row r="20" spans="1:8" ht="15.75">
      <c r="A20" s="83" t="s">
        <v>17</v>
      </c>
      <c r="B20" s="13"/>
      <c r="C20" s="14"/>
      <c r="D20" s="87"/>
      <c r="E20" s="115"/>
      <c r="F20" s="88"/>
      <c r="G20" s="89"/>
      <c r="H20" s="15"/>
    </row>
    <row r="21" spans="1:8" ht="15.75">
      <c r="A21" s="83" t="s">
        <v>133</v>
      </c>
      <c r="B21" s="13"/>
      <c r="C21" s="14"/>
      <c r="D21" s="87"/>
      <c r="E21" s="115"/>
      <c r="F21" s="88"/>
      <c r="G21" s="89"/>
      <c r="H21" s="15"/>
    </row>
    <row r="22" spans="1:8" ht="15.75">
      <c r="A22" s="83" t="s">
        <v>59</v>
      </c>
      <c r="B22" s="13"/>
      <c r="C22" s="14"/>
      <c r="D22" s="87">
        <v>5</v>
      </c>
      <c r="E22" s="115">
        <v>3710509</v>
      </c>
      <c r="F22" s="88">
        <v>189372.5</v>
      </c>
      <c r="G22" s="89">
        <f t="shared" si="0"/>
        <v>0.05103679845541407</v>
      </c>
      <c r="H22" s="15"/>
    </row>
    <row r="23" spans="1:8" ht="15.75">
      <c r="A23" s="83" t="s">
        <v>60</v>
      </c>
      <c r="B23" s="13"/>
      <c r="C23" s="14"/>
      <c r="D23" s="87">
        <v>3</v>
      </c>
      <c r="E23" s="115">
        <v>1594801</v>
      </c>
      <c r="F23" s="88">
        <v>178598.5</v>
      </c>
      <c r="G23" s="89">
        <f t="shared" si="0"/>
        <v>0.11198795335593595</v>
      </c>
      <c r="H23" s="15"/>
    </row>
    <row r="24" spans="1:8" ht="15.75">
      <c r="A24" s="84" t="s">
        <v>20</v>
      </c>
      <c r="B24" s="13"/>
      <c r="C24" s="14"/>
      <c r="D24" s="87">
        <v>3</v>
      </c>
      <c r="E24" s="115">
        <v>821824</v>
      </c>
      <c r="F24" s="88">
        <v>238086.5</v>
      </c>
      <c r="G24" s="89">
        <f>F24/E24</f>
        <v>0.28970497332762246</v>
      </c>
      <c r="H24" s="15"/>
    </row>
    <row r="25" spans="1:8" ht="15.75">
      <c r="A25" s="84" t="s">
        <v>21</v>
      </c>
      <c r="B25" s="13"/>
      <c r="C25" s="14"/>
      <c r="D25" s="87">
        <v>13</v>
      </c>
      <c r="E25" s="115">
        <v>185069</v>
      </c>
      <c r="F25" s="88">
        <v>185069</v>
      </c>
      <c r="G25" s="89">
        <f>F25/E25</f>
        <v>1</v>
      </c>
      <c r="H25" s="15"/>
    </row>
    <row r="26" spans="1:8" ht="15.75">
      <c r="A26" s="85" t="s">
        <v>22</v>
      </c>
      <c r="B26" s="13"/>
      <c r="C26" s="14"/>
      <c r="D26" s="87"/>
      <c r="E26" s="115"/>
      <c r="F26" s="88"/>
      <c r="G26" s="89"/>
      <c r="H26" s="15"/>
    </row>
    <row r="27" spans="1:8" ht="15.75">
      <c r="A27" s="85" t="s">
        <v>23</v>
      </c>
      <c r="B27" s="13"/>
      <c r="C27" s="14"/>
      <c r="D27" s="87"/>
      <c r="E27" s="115">
        <v>42271</v>
      </c>
      <c r="F27" s="88">
        <v>18995</v>
      </c>
      <c r="G27" s="89">
        <f>F27/E27</f>
        <v>0.44936244706772965</v>
      </c>
      <c r="H27" s="15"/>
    </row>
    <row r="28" spans="1:8" ht="15.75">
      <c r="A28" s="83" t="s">
        <v>145</v>
      </c>
      <c r="B28" s="13"/>
      <c r="C28" s="14"/>
      <c r="D28" s="87">
        <v>1</v>
      </c>
      <c r="E28" s="115">
        <v>150577</v>
      </c>
      <c r="F28" s="88">
        <v>33199</v>
      </c>
      <c r="G28" s="116">
        <f>F28/E28</f>
        <v>0.22047855914249853</v>
      </c>
      <c r="H28" s="15"/>
    </row>
    <row r="29" spans="1:8" ht="15.75">
      <c r="A29" s="85" t="s">
        <v>24</v>
      </c>
      <c r="B29" s="13"/>
      <c r="C29" s="14"/>
      <c r="D29" s="87">
        <v>2</v>
      </c>
      <c r="E29" s="115">
        <v>177401</v>
      </c>
      <c r="F29" s="88">
        <v>64804</v>
      </c>
      <c r="G29" s="89">
        <f>F29/E29</f>
        <v>0.36529670069503556</v>
      </c>
      <c r="H29" s="15"/>
    </row>
    <row r="30" spans="1:8" ht="15.75">
      <c r="A30" s="85" t="s">
        <v>138</v>
      </c>
      <c r="B30" s="13"/>
      <c r="C30" s="14"/>
      <c r="D30" s="117"/>
      <c r="E30" s="115"/>
      <c r="F30" s="115"/>
      <c r="G30" s="118"/>
      <c r="H30" s="15"/>
    </row>
    <row r="31" spans="1:8" ht="15.75">
      <c r="A31" s="85" t="s">
        <v>61</v>
      </c>
      <c r="B31" s="13"/>
      <c r="C31" s="14"/>
      <c r="D31" s="87">
        <v>1</v>
      </c>
      <c r="E31" s="119">
        <v>4085</v>
      </c>
      <c r="F31" s="88">
        <v>4446</v>
      </c>
      <c r="G31" s="116">
        <f>F31/E31</f>
        <v>1.0883720930232559</v>
      </c>
      <c r="H31" s="15"/>
    </row>
    <row r="32" spans="1:8" ht="15.75">
      <c r="A32" s="85" t="s">
        <v>143</v>
      </c>
      <c r="B32" s="13"/>
      <c r="C32" s="14"/>
      <c r="D32" s="87"/>
      <c r="E32" s="119"/>
      <c r="F32" s="88"/>
      <c r="G32" s="116"/>
      <c r="H32" s="15"/>
    </row>
    <row r="33" spans="1:8" ht="15.75">
      <c r="A33" s="85" t="s">
        <v>62</v>
      </c>
      <c r="B33" s="13"/>
      <c r="C33" s="14"/>
      <c r="D33" s="87">
        <v>12</v>
      </c>
      <c r="E33" s="119">
        <v>1291048</v>
      </c>
      <c r="F33" s="90">
        <v>278748.5</v>
      </c>
      <c r="G33" s="116">
        <f>F33/E33</f>
        <v>0.215908703626821</v>
      </c>
      <c r="H33" s="15"/>
    </row>
    <row r="34" spans="1:8" ht="15.75">
      <c r="A34" s="83" t="s">
        <v>63</v>
      </c>
      <c r="B34" s="13"/>
      <c r="C34" s="14"/>
      <c r="D34" s="87"/>
      <c r="E34" s="115"/>
      <c r="F34" s="88"/>
      <c r="G34" s="116"/>
      <c r="H34" s="15"/>
    </row>
    <row r="35" spans="1:8" ht="15.75">
      <c r="A35" s="83" t="s">
        <v>112</v>
      </c>
      <c r="B35" s="13"/>
      <c r="C35" s="14"/>
      <c r="D35" s="87">
        <v>1</v>
      </c>
      <c r="E35" s="115">
        <v>171068</v>
      </c>
      <c r="F35" s="88">
        <v>39927.5</v>
      </c>
      <c r="G35" s="116">
        <f>F35/E35</f>
        <v>0.23340133747983258</v>
      </c>
      <c r="H35" s="15"/>
    </row>
    <row r="36" spans="1:8" ht="15">
      <c r="A36" s="16" t="s">
        <v>28</v>
      </c>
      <c r="B36" s="13"/>
      <c r="C36" s="14"/>
      <c r="D36" s="91"/>
      <c r="E36" s="119">
        <v>83500</v>
      </c>
      <c r="F36" s="90">
        <v>16564</v>
      </c>
      <c r="G36" s="93"/>
      <c r="H36" s="15"/>
    </row>
    <row r="37" spans="1:8" ht="15">
      <c r="A37" s="16" t="s">
        <v>29</v>
      </c>
      <c r="B37" s="13"/>
      <c r="C37" s="14"/>
      <c r="D37" s="91"/>
      <c r="E37" s="119"/>
      <c r="F37" s="90"/>
      <c r="G37" s="93"/>
      <c r="H37" s="15"/>
    </row>
    <row r="38" spans="1:8" ht="15">
      <c r="A38" s="16" t="s">
        <v>30</v>
      </c>
      <c r="B38" s="13"/>
      <c r="C38" s="14"/>
      <c r="D38" s="91"/>
      <c r="E38" s="115"/>
      <c r="F38" s="88"/>
      <c r="G38" s="93"/>
      <c r="H38" s="15"/>
    </row>
    <row r="39" spans="1:8" ht="15">
      <c r="A39" s="17"/>
      <c r="B39" s="18"/>
      <c r="C39" s="21"/>
      <c r="D39" s="91"/>
      <c r="E39" s="94"/>
      <c r="F39" s="94"/>
      <c r="G39" s="93"/>
      <c r="H39" s="15"/>
    </row>
    <row r="40" spans="1:8" ht="15.75">
      <c r="A40" s="19" t="s">
        <v>31</v>
      </c>
      <c r="B40" s="20"/>
      <c r="C40" s="22"/>
      <c r="D40" s="95">
        <f>SUM(D9:D39)</f>
        <v>61</v>
      </c>
      <c r="E40" s="96">
        <f>SUM(E9:E39)</f>
        <v>14501861</v>
      </c>
      <c r="F40" s="96">
        <f>SUM(F9:F39)</f>
        <v>2474875.5</v>
      </c>
      <c r="G40" s="126">
        <f>F40/E40</f>
        <v>0.17065916574431378</v>
      </c>
      <c r="H40" s="2"/>
    </row>
    <row r="41" spans="1:8" ht="15.75">
      <c r="A41" s="22"/>
      <c r="B41" s="22"/>
      <c r="C41" s="24"/>
      <c r="D41" s="98"/>
      <c r="E41" s="99"/>
      <c r="F41" s="100"/>
      <c r="G41" s="100"/>
      <c r="H41" s="2"/>
    </row>
    <row r="42" spans="1:8" ht="18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>
      <c r="A44" s="26"/>
      <c r="B44" s="135"/>
      <c r="C44" s="134"/>
      <c r="D44" s="104" t="s">
        <v>6</v>
      </c>
      <c r="E44" s="105" t="s">
        <v>34</v>
      </c>
      <c r="F44" s="103" t="s">
        <v>8</v>
      </c>
      <c r="G44" s="125" t="s">
        <v>35</v>
      </c>
      <c r="H44" s="138"/>
    </row>
    <row r="45" spans="1:8" ht="15.75">
      <c r="A45" s="27" t="s">
        <v>36</v>
      </c>
      <c r="B45" s="28"/>
      <c r="C45" s="14"/>
      <c r="D45" s="87">
        <v>72</v>
      </c>
      <c r="E45" s="88">
        <v>8825469.55</v>
      </c>
      <c r="F45" s="88">
        <v>559849.48</v>
      </c>
      <c r="G45" s="89">
        <f>1-(+F45/E45)</f>
        <v>0.9365643406474616</v>
      </c>
      <c r="H45" s="15"/>
    </row>
    <row r="46" spans="1:8" ht="15.75">
      <c r="A46" s="27" t="s">
        <v>37</v>
      </c>
      <c r="B46" s="28"/>
      <c r="C46" s="14"/>
      <c r="D46" s="87">
        <v>2</v>
      </c>
      <c r="E46" s="88">
        <v>1270649.58</v>
      </c>
      <c r="F46" s="88">
        <v>94117.78</v>
      </c>
      <c r="G46" s="89">
        <f aca="true" t="shared" si="1" ref="G46:G55">1-(+F46/E46)</f>
        <v>0.925929397466137</v>
      </c>
      <c r="H46" s="15"/>
    </row>
    <row r="47" spans="1:8" ht="15.75">
      <c r="A47" s="27" t="s">
        <v>38</v>
      </c>
      <c r="B47" s="28"/>
      <c r="C47" s="14"/>
      <c r="D47" s="87">
        <v>212</v>
      </c>
      <c r="E47" s="88">
        <v>14258531.75</v>
      </c>
      <c r="F47" s="88">
        <v>954825.75</v>
      </c>
      <c r="G47" s="89">
        <f t="shared" si="1"/>
        <v>0.9330347775814996</v>
      </c>
      <c r="H47" s="15"/>
    </row>
    <row r="48" spans="1:8" ht="15.75">
      <c r="A48" s="27" t="s">
        <v>39</v>
      </c>
      <c r="B48" s="28"/>
      <c r="C48" s="14"/>
      <c r="D48" s="87">
        <v>8</v>
      </c>
      <c r="E48" s="88">
        <v>1637956.5</v>
      </c>
      <c r="F48" s="88">
        <v>114856</v>
      </c>
      <c r="G48" s="89">
        <f t="shared" si="1"/>
        <v>0.9298784796787949</v>
      </c>
      <c r="H48" s="15"/>
    </row>
    <row r="49" spans="1:8" ht="15.75">
      <c r="A49" s="27" t="s">
        <v>40</v>
      </c>
      <c r="B49" s="28"/>
      <c r="C49" s="14"/>
      <c r="D49" s="87">
        <v>137</v>
      </c>
      <c r="E49" s="88">
        <v>13496123.55</v>
      </c>
      <c r="F49" s="88">
        <v>1089342.66</v>
      </c>
      <c r="G49" s="89">
        <f t="shared" si="1"/>
        <v>0.9192847741824355</v>
      </c>
      <c r="H49" s="15"/>
    </row>
    <row r="50" spans="1:8" ht="15.75">
      <c r="A50" s="27" t="s">
        <v>41</v>
      </c>
      <c r="B50" s="28"/>
      <c r="C50" s="14"/>
      <c r="D50" s="87">
        <v>8</v>
      </c>
      <c r="E50" s="88">
        <v>1477374</v>
      </c>
      <c r="F50" s="88">
        <v>173792</v>
      </c>
      <c r="G50" s="89">
        <f t="shared" si="1"/>
        <v>0.8823642489985609</v>
      </c>
      <c r="H50" s="15"/>
    </row>
    <row r="51" spans="1:8" ht="15.75">
      <c r="A51" s="27" t="s">
        <v>42</v>
      </c>
      <c r="B51" s="28"/>
      <c r="C51" s="14"/>
      <c r="D51" s="87">
        <v>15</v>
      </c>
      <c r="E51" s="88">
        <v>1828565</v>
      </c>
      <c r="F51" s="88">
        <v>56345</v>
      </c>
      <c r="G51" s="89">
        <f t="shared" si="1"/>
        <v>0.969186219795304</v>
      </c>
      <c r="H51" s="15"/>
    </row>
    <row r="52" spans="1:8" ht="15.75">
      <c r="A52" s="27" t="s">
        <v>43</v>
      </c>
      <c r="B52" s="28"/>
      <c r="C52" s="14"/>
      <c r="D52" s="87">
        <v>2</v>
      </c>
      <c r="E52" s="88">
        <v>169560</v>
      </c>
      <c r="F52" s="88">
        <v>36670</v>
      </c>
      <c r="G52" s="89">
        <f t="shared" si="1"/>
        <v>0.7837343713139892</v>
      </c>
      <c r="H52" s="15"/>
    </row>
    <row r="53" spans="1:8" ht="15.75">
      <c r="A53" s="27" t="s">
        <v>44</v>
      </c>
      <c r="B53" s="28"/>
      <c r="C53" s="14"/>
      <c r="D53" s="87">
        <v>2</v>
      </c>
      <c r="E53" s="88">
        <v>595550</v>
      </c>
      <c r="F53" s="88">
        <v>65625</v>
      </c>
      <c r="G53" s="89">
        <f t="shared" si="1"/>
        <v>0.8898077407438503</v>
      </c>
      <c r="H53" s="15"/>
    </row>
    <row r="54" spans="1:8" ht="15.75">
      <c r="A54" s="29" t="s">
        <v>64</v>
      </c>
      <c r="B54" s="30"/>
      <c r="C54" s="14"/>
      <c r="D54" s="87">
        <v>3</v>
      </c>
      <c r="E54" s="88">
        <v>240300</v>
      </c>
      <c r="F54" s="88">
        <v>39200</v>
      </c>
      <c r="G54" s="89">
        <f t="shared" si="1"/>
        <v>0.8368705784436121</v>
      </c>
      <c r="H54" s="15"/>
    </row>
    <row r="55" spans="1:8" ht="15.75">
      <c r="A55" s="27" t="s">
        <v>65</v>
      </c>
      <c r="B55" s="30"/>
      <c r="C55" s="14"/>
      <c r="D55" s="87">
        <v>823</v>
      </c>
      <c r="E55" s="88">
        <v>58097006</v>
      </c>
      <c r="F55" s="88">
        <v>6855536.8</v>
      </c>
      <c r="G55" s="89">
        <f t="shared" si="1"/>
        <v>0.8819984492832557</v>
      </c>
      <c r="H55" s="15"/>
    </row>
    <row r="56" spans="1:8" ht="15.7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ht="15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ht="15">
      <c r="A59" s="16" t="s">
        <v>47</v>
      </c>
      <c r="B59" s="28"/>
      <c r="C59" s="14"/>
      <c r="D59" s="91"/>
      <c r="E59" s="92"/>
      <c r="F59" s="88">
        <v>695.82</v>
      </c>
      <c r="G59" s="93"/>
      <c r="H59" s="15"/>
    </row>
    <row r="60" spans="1:8" ht="15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>
      <c r="A61" s="32"/>
      <c r="B61" s="136"/>
      <c r="C61" s="21"/>
      <c r="D61" s="91"/>
      <c r="E61" s="112"/>
      <c r="F61" s="94"/>
      <c r="G61" s="93"/>
      <c r="H61" s="2"/>
    </row>
    <row r="62" spans="1:8" ht="18">
      <c r="A62" s="20" t="s">
        <v>48</v>
      </c>
      <c r="B62" s="20"/>
      <c r="C62" s="39"/>
      <c r="D62" s="95">
        <f>SUM(D45:D58)</f>
        <v>1284</v>
      </c>
      <c r="E62" s="96">
        <f>SUM(E45:E61)</f>
        <v>101897085.93</v>
      </c>
      <c r="F62" s="96">
        <f>SUM(F45:F61)</f>
        <v>10040856.29</v>
      </c>
      <c r="G62" s="126">
        <f>1-(F62/E62)</f>
        <v>0.9014608102051345</v>
      </c>
      <c r="H62" s="2"/>
    </row>
    <row r="63" spans="1:8" ht="18">
      <c r="A63" s="33"/>
      <c r="B63" s="33"/>
      <c r="C63" s="39"/>
      <c r="D63" s="113"/>
      <c r="E63" s="107"/>
      <c r="F63" s="34"/>
      <c r="G63" s="34"/>
      <c r="H63" s="2"/>
    </row>
    <row r="64" spans="1:8" ht="18">
      <c r="A64" s="35" t="s">
        <v>49</v>
      </c>
      <c r="B64" s="36"/>
      <c r="C64" s="39"/>
      <c r="D64" s="114"/>
      <c r="E64" s="108"/>
      <c r="F64" s="109">
        <f>F62+F40</f>
        <v>12515731.79</v>
      </c>
      <c r="G64" s="108"/>
      <c r="H64" s="2"/>
    </row>
    <row r="65" spans="1:8" ht="15.7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31">
      <selection activeCell="I63" sqref="I63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131</v>
      </c>
      <c r="B9" s="13"/>
      <c r="C9" s="14"/>
      <c r="D9" s="87"/>
      <c r="E9" s="88"/>
      <c r="F9" s="88"/>
      <c r="G9" s="89"/>
      <c r="H9" s="15"/>
    </row>
    <row r="10" spans="1:8" ht="15.75">
      <c r="A10" s="83" t="s">
        <v>11</v>
      </c>
      <c r="B10" s="13"/>
      <c r="C10" s="14"/>
      <c r="D10" s="87">
        <v>1</v>
      </c>
      <c r="E10" s="88">
        <v>235207</v>
      </c>
      <c r="F10" s="88">
        <v>71469.5</v>
      </c>
      <c r="G10" s="89">
        <f aca="true" t="shared" si="0" ref="G10:G15">F10/E10</f>
        <v>0.30385787837947</v>
      </c>
      <c r="H10" s="15"/>
    </row>
    <row r="11" spans="1:8" ht="15.75">
      <c r="A11" s="83" t="s">
        <v>115</v>
      </c>
      <c r="B11" s="13"/>
      <c r="C11" s="14"/>
      <c r="D11" s="87"/>
      <c r="E11" s="88"/>
      <c r="F11" s="88"/>
      <c r="G11" s="89"/>
      <c r="H11" s="15"/>
    </row>
    <row r="12" spans="1:8" ht="15.75">
      <c r="A12" s="83" t="s">
        <v>69</v>
      </c>
      <c r="B12" s="13"/>
      <c r="C12" s="14"/>
      <c r="D12" s="87">
        <v>1</v>
      </c>
      <c r="E12" s="88">
        <v>95167</v>
      </c>
      <c r="F12" s="88">
        <v>25257.5</v>
      </c>
      <c r="G12" s="89">
        <f t="shared" si="0"/>
        <v>0.2654018724978196</v>
      </c>
      <c r="H12" s="15"/>
    </row>
    <row r="13" spans="1:8" ht="15.75">
      <c r="A13" s="83" t="s">
        <v>70</v>
      </c>
      <c r="B13" s="13"/>
      <c r="C13" s="14"/>
      <c r="D13" s="87">
        <v>1</v>
      </c>
      <c r="E13" s="88">
        <v>5642</v>
      </c>
      <c r="F13" s="88">
        <v>1424</v>
      </c>
      <c r="G13" s="89">
        <f t="shared" si="0"/>
        <v>0.25239276852180076</v>
      </c>
      <c r="H13" s="15"/>
    </row>
    <row r="14" spans="1:8" ht="15.75">
      <c r="A14" s="83" t="s">
        <v>130</v>
      </c>
      <c r="B14" s="13"/>
      <c r="C14" s="14"/>
      <c r="D14" s="87"/>
      <c r="E14" s="88"/>
      <c r="F14" s="88"/>
      <c r="G14" s="89"/>
      <c r="H14" s="15"/>
    </row>
    <row r="15" spans="1:8" ht="15.75">
      <c r="A15" s="83" t="s">
        <v>25</v>
      </c>
      <c r="B15" s="13"/>
      <c r="C15" s="14"/>
      <c r="D15" s="87">
        <v>1</v>
      </c>
      <c r="E15" s="88">
        <v>4205</v>
      </c>
      <c r="F15" s="88">
        <v>3400</v>
      </c>
      <c r="G15" s="89">
        <f t="shared" si="0"/>
        <v>0.8085612366230678</v>
      </c>
      <c r="H15" s="15"/>
    </row>
    <row r="16" spans="1:8" ht="15.75">
      <c r="A16" s="83" t="s">
        <v>126</v>
      </c>
      <c r="B16" s="13"/>
      <c r="C16" s="14"/>
      <c r="D16" s="87"/>
      <c r="E16" s="88"/>
      <c r="F16" s="88"/>
      <c r="G16" s="89"/>
      <c r="H16" s="15"/>
    </row>
    <row r="17" spans="1:8" ht="15.75">
      <c r="A17" s="83" t="s">
        <v>16</v>
      </c>
      <c r="B17" s="13"/>
      <c r="C17" s="14"/>
      <c r="D17" s="87"/>
      <c r="E17" s="88"/>
      <c r="F17" s="88"/>
      <c r="G17" s="89"/>
      <c r="H17" s="15"/>
    </row>
    <row r="18" spans="1:8" ht="15.75">
      <c r="A18" s="83" t="s">
        <v>14</v>
      </c>
      <c r="B18" s="13"/>
      <c r="C18" s="14"/>
      <c r="D18" s="87">
        <v>1</v>
      </c>
      <c r="E18" s="88">
        <v>467275</v>
      </c>
      <c r="F18" s="88">
        <v>100314</v>
      </c>
      <c r="G18" s="89">
        <f>F18/E18</f>
        <v>0.21467872237975497</v>
      </c>
      <c r="H18" s="15"/>
    </row>
    <row r="19" spans="1:8" ht="15.7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>
      <c r="A20" s="83" t="s">
        <v>116</v>
      </c>
      <c r="B20" s="13"/>
      <c r="C20" s="14"/>
      <c r="D20" s="87"/>
      <c r="E20" s="88"/>
      <c r="F20" s="88"/>
      <c r="G20" s="89"/>
      <c r="H20" s="15"/>
    </row>
    <row r="21" spans="1:8" ht="15.75">
      <c r="A21" s="83" t="s">
        <v>146</v>
      </c>
      <c r="B21" s="13"/>
      <c r="C21" s="14"/>
      <c r="D21" s="87"/>
      <c r="E21" s="88"/>
      <c r="F21" s="88"/>
      <c r="G21" s="89"/>
      <c r="H21" s="15"/>
    </row>
    <row r="22" spans="1:8" ht="15.75">
      <c r="A22" s="83" t="s">
        <v>88</v>
      </c>
      <c r="B22" s="13"/>
      <c r="C22" s="14"/>
      <c r="D22" s="87"/>
      <c r="E22" s="88"/>
      <c r="F22" s="88"/>
      <c r="G22" s="89"/>
      <c r="H22" s="15"/>
    </row>
    <row r="23" spans="1:8" ht="15.75">
      <c r="A23" s="83" t="s">
        <v>136</v>
      </c>
      <c r="B23" s="13"/>
      <c r="C23" s="14"/>
      <c r="D23" s="87">
        <v>4</v>
      </c>
      <c r="E23" s="88">
        <v>516017</v>
      </c>
      <c r="F23" s="88">
        <v>103310</v>
      </c>
      <c r="G23" s="89">
        <f>F23/E23</f>
        <v>0.20020658234127944</v>
      </c>
      <c r="H23" s="15"/>
    </row>
    <row r="24" spans="1:8" ht="15.75">
      <c r="A24" s="83" t="s">
        <v>10</v>
      </c>
      <c r="B24" s="13"/>
      <c r="C24" s="14"/>
      <c r="D24" s="87"/>
      <c r="E24" s="88"/>
      <c r="F24" s="88"/>
      <c r="G24" s="89"/>
      <c r="H24" s="15"/>
    </row>
    <row r="25" spans="1:8" ht="15.75">
      <c r="A25" s="84" t="s">
        <v>20</v>
      </c>
      <c r="B25" s="13"/>
      <c r="C25" s="14"/>
      <c r="D25" s="87">
        <v>2</v>
      </c>
      <c r="E25" s="88">
        <v>25706</v>
      </c>
      <c r="F25" s="88">
        <v>7149</v>
      </c>
      <c r="G25" s="89">
        <f>F25/E25</f>
        <v>0.27810627868980003</v>
      </c>
      <c r="H25" s="15"/>
    </row>
    <row r="26" spans="1:8" ht="15.7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>
      <c r="A29" s="85" t="s">
        <v>103</v>
      </c>
      <c r="B29" s="13"/>
      <c r="C29" s="14"/>
      <c r="D29" s="87"/>
      <c r="E29" s="88"/>
      <c r="F29" s="88"/>
      <c r="G29" s="89"/>
      <c r="H29" s="15"/>
    </row>
    <row r="30" spans="1:8" ht="15.75">
      <c r="A30" s="85" t="s">
        <v>73</v>
      </c>
      <c r="B30" s="13"/>
      <c r="C30" s="14"/>
      <c r="D30" s="87"/>
      <c r="E30" s="88"/>
      <c r="F30" s="88"/>
      <c r="G30" s="89"/>
      <c r="H30" s="15"/>
    </row>
    <row r="31" spans="1:8" ht="15.75">
      <c r="A31" s="85" t="s">
        <v>124</v>
      </c>
      <c r="B31" s="13"/>
      <c r="C31" s="14"/>
      <c r="D31" s="87"/>
      <c r="E31" s="88"/>
      <c r="F31" s="88"/>
      <c r="G31" s="89"/>
      <c r="H31" s="15"/>
    </row>
    <row r="32" spans="1:8" ht="15.7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>
      <c r="A34" s="85" t="s">
        <v>117</v>
      </c>
      <c r="B34" s="13"/>
      <c r="C34" s="14"/>
      <c r="D34" s="87"/>
      <c r="E34" s="88"/>
      <c r="F34" s="88"/>
      <c r="G34" s="89"/>
      <c r="H34" s="15"/>
    </row>
    <row r="35" spans="1:8" ht="1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11</v>
      </c>
      <c r="E39" s="96">
        <f>SUM(E9:E38)</f>
        <v>1349219</v>
      </c>
      <c r="F39" s="96">
        <f>SUM(F9:F38)</f>
        <v>312324</v>
      </c>
      <c r="G39" s="97">
        <f>F39/E39</f>
        <v>0.23148502948742938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29</v>
      </c>
      <c r="E44" s="88">
        <v>1166584.7</v>
      </c>
      <c r="F44" s="88">
        <v>67750.51</v>
      </c>
      <c r="G44" s="89">
        <f>1-(+F44/E44)</f>
        <v>0.9419240540356821</v>
      </c>
      <c r="H44" s="15"/>
    </row>
    <row r="45" spans="1:8" ht="15.7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>
      <c r="A46" s="27" t="s">
        <v>38</v>
      </c>
      <c r="B46" s="28"/>
      <c r="C46" s="14"/>
      <c r="D46" s="87">
        <v>114</v>
      </c>
      <c r="E46" s="88">
        <v>2843998.75</v>
      </c>
      <c r="F46" s="88">
        <v>242788.96</v>
      </c>
      <c r="G46" s="89">
        <f>1-(+F46/E46)</f>
        <v>0.9146311298484221</v>
      </c>
      <c r="H46" s="15"/>
    </row>
    <row r="47" spans="1:8" ht="15.75">
      <c r="A47" s="27" t="s">
        <v>39</v>
      </c>
      <c r="B47" s="28"/>
      <c r="C47" s="14"/>
      <c r="D47" s="87">
        <v>4</v>
      </c>
      <c r="E47" s="88">
        <v>410476.5</v>
      </c>
      <c r="F47" s="88">
        <v>25093.38</v>
      </c>
      <c r="G47" s="89"/>
      <c r="H47" s="15"/>
    </row>
    <row r="48" spans="1:8" ht="15.75">
      <c r="A48" s="27" t="s">
        <v>40</v>
      </c>
      <c r="B48" s="28"/>
      <c r="C48" s="14"/>
      <c r="D48" s="87">
        <v>50</v>
      </c>
      <c r="E48" s="88">
        <v>2247491</v>
      </c>
      <c r="F48" s="88">
        <v>228624.48</v>
      </c>
      <c r="G48" s="89">
        <f>1-(+F48/E48)</f>
        <v>0.8982756860872858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>
      <c r="A50" s="27" t="s">
        <v>42</v>
      </c>
      <c r="B50" s="28"/>
      <c r="C50" s="14"/>
      <c r="D50" s="87">
        <v>20</v>
      </c>
      <c r="E50" s="88">
        <v>610910</v>
      </c>
      <c r="F50" s="88">
        <v>23685</v>
      </c>
      <c r="G50" s="89">
        <f>1-(+F50/E50)</f>
        <v>0.9612299684077851</v>
      </c>
      <c r="H50" s="15"/>
    </row>
    <row r="51" spans="1:8" ht="15.7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>
      <c r="A53" s="29" t="s">
        <v>64</v>
      </c>
      <c r="B53" s="30"/>
      <c r="C53" s="14"/>
      <c r="D53" s="87"/>
      <c r="E53" s="88"/>
      <c r="F53" s="88"/>
      <c r="G53" s="89"/>
      <c r="H53" s="15"/>
    </row>
    <row r="54" spans="1:8" ht="15.75">
      <c r="A54" s="27" t="s">
        <v>65</v>
      </c>
      <c r="B54" s="30"/>
      <c r="C54" s="14"/>
      <c r="D54" s="87">
        <v>719</v>
      </c>
      <c r="E54" s="88">
        <v>33347260.71</v>
      </c>
      <c r="F54" s="88">
        <v>3857486.56</v>
      </c>
      <c r="G54" s="89">
        <f>1-(+F54/E54)</f>
        <v>0.8843237352073348</v>
      </c>
      <c r="H54" s="15"/>
    </row>
    <row r="55" spans="1:8" ht="15.75">
      <c r="A55" s="27" t="s">
        <v>66</v>
      </c>
      <c r="B55" s="30"/>
      <c r="C55" s="14"/>
      <c r="D55" s="87">
        <v>5</v>
      </c>
      <c r="E55" s="88">
        <v>423340.89</v>
      </c>
      <c r="F55" s="88">
        <v>27692.92</v>
      </c>
      <c r="G55" s="89">
        <f>1-(+F55/E55)</f>
        <v>0.9345848212300021</v>
      </c>
      <c r="H55" s="15"/>
    </row>
    <row r="56" spans="1:8" ht="15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ht="15">
      <c r="A58" s="16" t="s">
        <v>47</v>
      </c>
      <c r="B58" s="28"/>
      <c r="C58" s="14"/>
      <c r="D58" s="91"/>
      <c r="E58" s="110"/>
      <c r="F58" s="88">
        <v>2996</v>
      </c>
      <c r="G58" s="93"/>
      <c r="H58" s="15"/>
    </row>
    <row r="59" spans="1:8" ht="15">
      <c r="A59" s="16" t="s">
        <v>30</v>
      </c>
      <c r="B59" s="28"/>
      <c r="C59" s="14"/>
      <c r="D59" s="91"/>
      <c r="E59" s="110"/>
      <c r="F59" s="88"/>
      <c r="G59" s="93"/>
      <c r="H59" s="15"/>
    </row>
    <row r="60" spans="1:8" ht="15.75">
      <c r="A60" s="32"/>
      <c r="B60" s="18"/>
      <c r="C60" s="14"/>
      <c r="D60" s="91"/>
      <c r="E60" s="94"/>
      <c r="F60" s="94"/>
      <c r="G60" s="93"/>
      <c r="H60" s="15"/>
    </row>
    <row r="61" spans="1:8" ht="15.75">
      <c r="A61" s="20" t="s">
        <v>48</v>
      </c>
      <c r="B61" s="20"/>
      <c r="C61" s="21"/>
      <c r="D61" s="95">
        <f>SUM(D44:D57)</f>
        <v>941</v>
      </c>
      <c r="E61" s="96">
        <f>SUM(E44:E60)</f>
        <v>41050062.550000004</v>
      </c>
      <c r="F61" s="96">
        <f>SUM(F44:F60)</f>
        <v>4476117.81</v>
      </c>
      <c r="G61" s="126">
        <f>1-(+F61/E61)</f>
        <v>0.8909595374051386</v>
      </c>
      <c r="H61" s="2"/>
    </row>
    <row r="62" spans="1:8" ht="15">
      <c r="A62" s="33"/>
      <c r="B62" s="33"/>
      <c r="C62" s="33"/>
      <c r="D62" s="106"/>
      <c r="E62" s="107"/>
      <c r="F62" s="34"/>
      <c r="G62" s="34"/>
      <c r="H62" s="2"/>
    </row>
    <row r="63" spans="1:8" ht="18">
      <c r="A63" s="35" t="s">
        <v>49</v>
      </c>
      <c r="B63" s="36"/>
      <c r="C63" s="36"/>
      <c r="D63" s="108"/>
      <c r="E63" s="108"/>
      <c r="F63" s="109">
        <f>F61+F39</f>
        <v>4788441.81</v>
      </c>
      <c r="G63" s="108"/>
      <c r="H63" s="2"/>
    </row>
    <row r="64" spans="1:8" ht="18">
      <c r="A64" s="38"/>
      <c r="B64" s="39"/>
      <c r="C64" s="39"/>
      <c r="D64" s="36"/>
      <c r="E64" s="36"/>
      <c r="F64" s="37"/>
      <c r="G64" s="36"/>
      <c r="H64" s="2"/>
    </row>
    <row r="65" spans="1:8" ht="15.7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40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131</v>
      </c>
      <c r="B9" s="13"/>
      <c r="C9" s="14"/>
      <c r="D9" s="87"/>
      <c r="E9" s="115"/>
      <c r="F9" s="88"/>
      <c r="G9" s="89"/>
      <c r="H9" s="15"/>
    </row>
    <row r="10" spans="1:8" ht="15.75">
      <c r="A10" s="83" t="s">
        <v>11</v>
      </c>
      <c r="B10" s="13"/>
      <c r="C10" s="14"/>
      <c r="D10" s="87"/>
      <c r="E10" s="115"/>
      <c r="F10" s="88"/>
      <c r="G10" s="89"/>
      <c r="H10" s="15"/>
    </row>
    <row r="11" spans="1:8" ht="15.75">
      <c r="A11" s="83" t="s">
        <v>115</v>
      </c>
      <c r="B11" s="13"/>
      <c r="C11" s="14"/>
      <c r="D11" s="87">
        <v>6</v>
      </c>
      <c r="E11" s="115">
        <v>1383093</v>
      </c>
      <c r="F11" s="88">
        <v>220672.5</v>
      </c>
      <c r="G11" s="89">
        <f>F11/E11</f>
        <v>0.1595500085677536</v>
      </c>
      <c r="H11" s="15"/>
    </row>
    <row r="12" spans="1:8" ht="15.75">
      <c r="A12" s="83" t="s">
        <v>69</v>
      </c>
      <c r="B12" s="13"/>
      <c r="C12" s="14"/>
      <c r="D12" s="87"/>
      <c r="E12" s="115"/>
      <c r="F12" s="88"/>
      <c r="G12" s="89"/>
      <c r="H12" s="15"/>
    </row>
    <row r="13" spans="1:8" ht="15.75">
      <c r="A13" s="83" t="s">
        <v>70</v>
      </c>
      <c r="B13" s="13"/>
      <c r="C13" s="14"/>
      <c r="D13" s="87">
        <v>1</v>
      </c>
      <c r="E13" s="115">
        <v>83313</v>
      </c>
      <c r="F13" s="88">
        <v>26500</v>
      </c>
      <c r="G13" s="89">
        <f>F13/E13</f>
        <v>0.31807761093706866</v>
      </c>
      <c r="H13" s="15"/>
    </row>
    <row r="14" spans="1:8" ht="15.75">
      <c r="A14" s="83" t="s">
        <v>130</v>
      </c>
      <c r="B14" s="13"/>
      <c r="C14" s="14"/>
      <c r="D14" s="87"/>
      <c r="E14" s="115"/>
      <c r="F14" s="88"/>
      <c r="G14" s="89"/>
      <c r="H14" s="15"/>
    </row>
    <row r="15" spans="1:8" ht="15.75">
      <c r="A15" s="83" t="s">
        <v>25</v>
      </c>
      <c r="B15" s="13"/>
      <c r="C15" s="14"/>
      <c r="D15" s="87">
        <v>2</v>
      </c>
      <c r="E15" s="115">
        <v>320224</v>
      </c>
      <c r="F15" s="88">
        <v>64150</v>
      </c>
      <c r="G15" s="89">
        <f aca="true" t="shared" si="0" ref="G15:G21">F15/E15</f>
        <v>0.20032852003597482</v>
      </c>
      <c r="H15" s="15"/>
    </row>
    <row r="16" spans="1:8" ht="15.75">
      <c r="A16" s="83" t="s">
        <v>126</v>
      </c>
      <c r="B16" s="13"/>
      <c r="C16" s="14"/>
      <c r="D16" s="87">
        <v>1</v>
      </c>
      <c r="E16" s="115">
        <v>97290</v>
      </c>
      <c r="F16" s="88">
        <v>12737.5</v>
      </c>
      <c r="G16" s="89">
        <f t="shared" si="0"/>
        <v>0.13092301367046974</v>
      </c>
      <c r="H16" s="15"/>
    </row>
    <row r="17" spans="1:8" ht="15.75">
      <c r="A17" s="83" t="s">
        <v>16</v>
      </c>
      <c r="B17" s="13"/>
      <c r="C17" s="14"/>
      <c r="D17" s="87"/>
      <c r="E17" s="115"/>
      <c r="F17" s="88"/>
      <c r="G17" s="89"/>
      <c r="H17" s="15"/>
    </row>
    <row r="18" spans="1:8" ht="15.75">
      <c r="A18" s="83" t="s">
        <v>14</v>
      </c>
      <c r="B18" s="13"/>
      <c r="C18" s="14"/>
      <c r="D18" s="87">
        <v>3</v>
      </c>
      <c r="E18" s="115">
        <v>672236</v>
      </c>
      <c r="F18" s="88">
        <v>98359</v>
      </c>
      <c r="G18" s="89">
        <f t="shared" si="0"/>
        <v>0.14631617467675043</v>
      </c>
      <c r="H18" s="15"/>
    </row>
    <row r="19" spans="1:8" ht="15.75">
      <c r="A19" s="83" t="s">
        <v>15</v>
      </c>
      <c r="B19" s="13"/>
      <c r="C19" s="14"/>
      <c r="D19" s="87">
        <v>3</v>
      </c>
      <c r="E19" s="115">
        <v>1259327</v>
      </c>
      <c r="F19" s="88">
        <v>140506</v>
      </c>
      <c r="G19" s="89">
        <f t="shared" si="0"/>
        <v>0.11157229218463513</v>
      </c>
      <c r="H19" s="15"/>
    </row>
    <row r="20" spans="1:8" ht="15.75">
      <c r="A20" s="83" t="s">
        <v>116</v>
      </c>
      <c r="B20" s="13"/>
      <c r="C20" s="14"/>
      <c r="D20" s="87">
        <v>28</v>
      </c>
      <c r="E20" s="115">
        <v>2190862</v>
      </c>
      <c r="F20" s="88">
        <v>460350</v>
      </c>
      <c r="G20" s="89">
        <f t="shared" si="0"/>
        <v>0.21012277359322495</v>
      </c>
      <c r="H20" s="15"/>
    </row>
    <row r="21" spans="1:8" ht="15.75">
      <c r="A21" s="83" t="s">
        <v>146</v>
      </c>
      <c r="B21" s="13"/>
      <c r="C21" s="14"/>
      <c r="D21" s="87">
        <v>1</v>
      </c>
      <c r="E21" s="115">
        <v>251549</v>
      </c>
      <c r="F21" s="88">
        <v>75714</v>
      </c>
      <c r="G21" s="89">
        <f t="shared" si="0"/>
        <v>0.3009910593959825</v>
      </c>
      <c r="H21" s="15"/>
    </row>
    <row r="22" spans="1:8" ht="15.75">
      <c r="A22" s="83" t="s">
        <v>88</v>
      </c>
      <c r="B22" s="13"/>
      <c r="C22" s="14"/>
      <c r="D22" s="87">
        <v>1</v>
      </c>
      <c r="E22" s="115">
        <v>14562</v>
      </c>
      <c r="F22" s="88">
        <v>7137</v>
      </c>
      <c r="G22" s="89">
        <f>F22/E22</f>
        <v>0.4901112484548826</v>
      </c>
      <c r="H22" s="15"/>
    </row>
    <row r="23" spans="1:8" ht="15.75">
      <c r="A23" s="83" t="s">
        <v>136</v>
      </c>
      <c r="B23" s="13"/>
      <c r="C23" s="14"/>
      <c r="D23" s="87"/>
      <c r="E23" s="115"/>
      <c r="F23" s="88"/>
      <c r="G23" s="89"/>
      <c r="H23" s="15"/>
    </row>
    <row r="24" spans="1:8" ht="15.75">
      <c r="A24" s="83" t="s">
        <v>10</v>
      </c>
      <c r="B24" s="13"/>
      <c r="C24" s="14"/>
      <c r="D24" s="87"/>
      <c r="E24" s="115"/>
      <c r="F24" s="88"/>
      <c r="G24" s="89"/>
      <c r="H24" s="15"/>
    </row>
    <row r="25" spans="1:8" ht="15.75">
      <c r="A25" s="84" t="s">
        <v>20</v>
      </c>
      <c r="B25" s="13"/>
      <c r="C25" s="14"/>
      <c r="D25" s="87">
        <v>4</v>
      </c>
      <c r="E25" s="115">
        <v>558770</v>
      </c>
      <c r="F25" s="88">
        <v>118001.5</v>
      </c>
      <c r="G25" s="89">
        <f>F25/E25</f>
        <v>0.21118080784580417</v>
      </c>
      <c r="H25" s="15"/>
    </row>
    <row r="26" spans="1:8" ht="15.75">
      <c r="A26" s="84" t="s">
        <v>21</v>
      </c>
      <c r="B26" s="13"/>
      <c r="C26" s="14"/>
      <c r="D26" s="87">
        <v>13</v>
      </c>
      <c r="E26" s="115">
        <v>113401</v>
      </c>
      <c r="F26" s="88">
        <v>113401</v>
      </c>
      <c r="G26" s="89">
        <f>F26/E26</f>
        <v>1</v>
      </c>
      <c r="H26" s="15"/>
    </row>
    <row r="27" spans="1:8" ht="15.75">
      <c r="A27" s="85" t="s">
        <v>22</v>
      </c>
      <c r="B27" s="13"/>
      <c r="C27" s="14"/>
      <c r="D27" s="87"/>
      <c r="E27" s="115"/>
      <c r="F27" s="88"/>
      <c r="G27" s="89"/>
      <c r="H27" s="15"/>
    </row>
    <row r="28" spans="1:8" ht="15.75">
      <c r="A28" s="85" t="s">
        <v>23</v>
      </c>
      <c r="B28" s="13"/>
      <c r="C28" s="14"/>
      <c r="D28" s="87"/>
      <c r="E28" s="115">
        <v>27999</v>
      </c>
      <c r="F28" s="88">
        <v>-15501</v>
      </c>
      <c r="G28" s="89">
        <f aca="true" t="shared" si="1" ref="G28:G34">F28/E28</f>
        <v>-0.5536269152469732</v>
      </c>
      <c r="H28" s="15"/>
    </row>
    <row r="29" spans="1:8" ht="15.75">
      <c r="A29" s="85" t="s">
        <v>103</v>
      </c>
      <c r="B29" s="13"/>
      <c r="C29" s="14"/>
      <c r="D29" s="87">
        <v>1</v>
      </c>
      <c r="E29" s="115">
        <v>36044</v>
      </c>
      <c r="F29" s="88">
        <v>9558</v>
      </c>
      <c r="G29" s="89">
        <f t="shared" si="1"/>
        <v>0.26517589612695597</v>
      </c>
      <c r="H29" s="15"/>
    </row>
    <row r="30" spans="1:8" ht="15.75">
      <c r="A30" s="85" t="s">
        <v>73</v>
      </c>
      <c r="B30" s="13"/>
      <c r="C30" s="14"/>
      <c r="D30" s="87">
        <v>1</v>
      </c>
      <c r="E30" s="115">
        <v>158515</v>
      </c>
      <c r="F30" s="88">
        <v>61511.5</v>
      </c>
      <c r="G30" s="89">
        <f t="shared" si="1"/>
        <v>0.38804844967353247</v>
      </c>
      <c r="H30" s="15"/>
    </row>
    <row r="31" spans="1:8" ht="15.75">
      <c r="A31" s="85" t="s">
        <v>124</v>
      </c>
      <c r="B31" s="13"/>
      <c r="C31" s="14"/>
      <c r="D31" s="87"/>
      <c r="E31" s="115"/>
      <c r="F31" s="88"/>
      <c r="G31" s="89"/>
      <c r="H31" s="15"/>
    </row>
    <row r="32" spans="1:8" ht="15.75">
      <c r="A32" s="85" t="s">
        <v>57</v>
      </c>
      <c r="B32" s="13"/>
      <c r="C32" s="14"/>
      <c r="D32" s="87">
        <v>1</v>
      </c>
      <c r="E32" s="115">
        <v>115102</v>
      </c>
      <c r="F32" s="88">
        <v>40856</v>
      </c>
      <c r="G32" s="89">
        <f t="shared" si="1"/>
        <v>0.3549547357995517</v>
      </c>
      <c r="H32" s="15"/>
    </row>
    <row r="33" spans="1:8" ht="15.75">
      <c r="A33" s="85" t="s">
        <v>112</v>
      </c>
      <c r="B33" s="13"/>
      <c r="C33" s="14"/>
      <c r="D33" s="87">
        <v>1</v>
      </c>
      <c r="E33" s="115">
        <v>80385</v>
      </c>
      <c r="F33" s="88">
        <v>26280</v>
      </c>
      <c r="G33" s="89">
        <f t="shared" si="1"/>
        <v>0.3269266654226535</v>
      </c>
      <c r="H33" s="15"/>
    </row>
    <row r="34" spans="1:8" ht="15.75">
      <c r="A34" s="85" t="s">
        <v>117</v>
      </c>
      <c r="B34" s="13"/>
      <c r="C34" s="14"/>
      <c r="D34" s="87">
        <v>9</v>
      </c>
      <c r="E34" s="115">
        <v>3472359</v>
      </c>
      <c r="F34" s="88">
        <v>556754</v>
      </c>
      <c r="G34" s="89">
        <f t="shared" si="1"/>
        <v>0.16033883593257495</v>
      </c>
      <c r="H34" s="15"/>
    </row>
    <row r="35" spans="1:8" ht="15">
      <c r="A35" s="16" t="s">
        <v>28</v>
      </c>
      <c r="B35" s="13"/>
      <c r="C35" s="14"/>
      <c r="D35" s="91"/>
      <c r="E35" s="115">
        <v>80510</v>
      </c>
      <c r="F35" s="88">
        <v>10774</v>
      </c>
      <c r="G35" s="93"/>
      <c r="H35" s="15"/>
    </row>
    <row r="36" spans="1:8" ht="15">
      <c r="A36" s="16" t="s">
        <v>47</v>
      </c>
      <c r="B36" s="13"/>
      <c r="C36" s="14"/>
      <c r="D36" s="91"/>
      <c r="E36" s="115"/>
      <c r="F36" s="88">
        <v>3106</v>
      </c>
      <c r="G36" s="93"/>
      <c r="H36" s="15"/>
    </row>
    <row r="37" spans="1:8" ht="15">
      <c r="A37" s="16" t="s">
        <v>30</v>
      </c>
      <c r="B37" s="13"/>
      <c r="C37" s="14"/>
      <c r="D37" s="91"/>
      <c r="E37" s="115"/>
      <c r="F37" s="88"/>
      <c r="G37" s="93"/>
      <c r="H37" s="15"/>
    </row>
    <row r="38" spans="1:8" ht="15">
      <c r="A38" s="17"/>
      <c r="B38" s="18"/>
      <c r="C38" s="14"/>
      <c r="D38" s="91"/>
      <c r="E38" s="94"/>
      <c r="F38" s="94"/>
      <c r="G38" s="93"/>
      <c r="H38" s="15"/>
    </row>
    <row r="39" spans="1:8" ht="15.75">
      <c r="A39" s="19" t="s">
        <v>31</v>
      </c>
      <c r="B39" s="20"/>
      <c r="C39" s="21"/>
      <c r="D39" s="95">
        <f>SUM(D9:D38)</f>
        <v>76</v>
      </c>
      <c r="E39" s="96">
        <f>SUM(E9:E38)</f>
        <v>10915541</v>
      </c>
      <c r="F39" s="96">
        <f>SUM(F9:F38)</f>
        <v>2030867</v>
      </c>
      <c r="G39" s="97">
        <f>F39/E39</f>
        <v>0.18605280306308225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>
      <c r="A44" s="27" t="s">
        <v>36</v>
      </c>
      <c r="B44" s="28"/>
      <c r="C44" s="14"/>
      <c r="D44" s="87">
        <v>164</v>
      </c>
      <c r="E44" s="88">
        <v>15595320.5</v>
      </c>
      <c r="F44" s="88">
        <v>698308.38</v>
      </c>
      <c r="G44" s="89">
        <f>1-(+F44/E44)</f>
        <v>0.9552232107060576</v>
      </c>
      <c r="H44" s="15"/>
    </row>
    <row r="45" spans="1:8" ht="15.75">
      <c r="A45" s="27" t="s">
        <v>37</v>
      </c>
      <c r="B45" s="28"/>
      <c r="C45" s="14"/>
      <c r="D45" s="87">
        <v>6</v>
      </c>
      <c r="E45" s="88">
        <v>1839694.26</v>
      </c>
      <c r="F45" s="88">
        <v>158728.86</v>
      </c>
      <c r="G45" s="89">
        <f aca="true" t="shared" si="2" ref="G45:G53">1-(+F45/E45)</f>
        <v>0.9137199786664552</v>
      </c>
      <c r="H45" s="15"/>
    </row>
    <row r="46" spans="1:8" ht="15.75">
      <c r="A46" s="27" t="s">
        <v>38</v>
      </c>
      <c r="B46" s="28"/>
      <c r="C46" s="14"/>
      <c r="D46" s="87">
        <v>273</v>
      </c>
      <c r="E46" s="88">
        <v>8838008.5</v>
      </c>
      <c r="F46" s="88">
        <v>629144.6</v>
      </c>
      <c r="G46" s="89">
        <f t="shared" si="2"/>
        <v>0.9288137593440875</v>
      </c>
      <c r="H46" s="15"/>
    </row>
    <row r="47" spans="1:8" ht="15.75">
      <c r="A47" s="27" t="s">
        <v>39</v>
      </c>
      <c r="B47" s="28"/>
      <c r="C47" s="14"/>
      <c r="D47" s="87">
        <v>36</v>
      </c>
      <c r="E47" s="88">
        <v>3047515.8</v>
      </c>
      <c r="F47" s="88">
        <v>236909.56</v>
      </c>
      <c r="G47" s="89">
        <f t="shared" si="2"/>
        <v>0.9222614169875674</v>
      </c>
      <c r="H47" s="15"/>
    </row>
    <row r="48" spans="1:8" ht="15.75">
      <c r="A48" s="27" t="s">
        <v>40</v>
      </c>
      <c r="B48" s="28"/>
      <c r="C48" s="14"/>
      <c r="D48" s="87">
        <v>95</v>
      </c>
      <c r="E48" s="88">
        <v>11426179.35</v>
      </c>
      <c r="F48" s="88">
        <v>779359.18</v>
      </c>
      <c r="G48" s="89">
        <f t="shared" si="2"/>
        <v>0.9317917953038257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>
      <c r="A50" s="27" t="s">
        <v>42</v>
      </c>
      <c r="B50" s="28"/>
      <c r="C50" s="14"/>
      <c r="D50" s="87">
        <v>20</v>
      </c>
      <c r="E50" s="88">
        <v>2093615</v>
      </c>
      <c r="F50" s="88">
        <v>193424</v>
      </c>
      <c r="G50" s="89">
        <f t="shared" si="2"/>
        <v>0.9076124311298878</v>
      </c>
      <c r="H50" s="15"/>
    </row>
    <row r="51" spans="1:8" ht="15.75">
      <c r="A51" s="27" t="s">
        <v>43</v>
      </c>
      <c r="B51" s="28"/>
      <c r="C51" s="14"/>
      <c r="D51" s="87">
        <v>3</v>
      </c>
      <c r="E51" s="88">
        <v>305980</v>
      </c>
      <c r="F51" s="88">
        <v>42701</v>
      </c>
      <c r="G51" s="89">
        <f t="shared" si="2"/>
        <v>0.8604451271324923</v>
      </c>
      <c r="H51" s="15"/>
    </row>
    <row r="52" spans="1:8" ht="15.75">
      <c r="A52" s="27" t="s">
        <v>44</v>
      </c>
      <c r="B52" s="28"/>
      <c r="C52" s="14"/>
      <c r="D52" s="87">
        <v>3</v>
      </c>
      <c r="E52" s="88">
        <v>212750</v>
      </c>
      <c r="F52" s="88">
        <v>27775</v>
      </c>
      <c r="G52" s="89">
        <f t="shared" si="2"/>
        <v>0.8694477085781434</v>
      </c>
      <c r="H52" s="15"/>
    </row>
    <row r="53" spans="1:8" ht="15.75">
      <c r="A53" s="29" t="s">
        <v>64</v>
      </c>
      <c r="B53" s="30"/>
      <c r="C53" s="14"/>
      <c r="D53" s="87">
        <v>2</v>
      </c>
      <c r="E53" s="88">
        <v>108400</v>
      </c>
      <c r="F53" s="88">
        <v>12500</v>
      </c>
      <c r="G53" s="89">
        <f t="shared" si="2"/>
        <v>0.8846863468634686</v>
      </c>
      <c r="H53" s="15"/>
    </row>
    <row r="54" spans="1:8" ht="15.75">
      <c r="A54" s="27" t="s">
        <v>65</v>
      </c>
      <c r="B54" s="30"/>
      <c r="C54" s="14"/>
      <c r="D54" s="87">
        <v>1441</v>
      </c>
      <c r="E54" s="88">
        <v>80973716.63</v>
      </c>
      <c r="F54" s="88">
        <v>9207395.08</v>
      </c>
      <c r="G54" s="89">
        <f>1-(+F54/E54)</f>
        <v>0.8862915589996675</v>
      </c>
      <c r="H54" s="15"/>
    </row>
    <row r="55" spans="1:8" ht="15.75">
      <c r="A55" s="27" t="s">
        <v>66</v>
      </c>
      <c r="B55" s="30"/>
      <c r="C55" s="14"/>
      <c r="D55" s="87">
        <v>22</v>
      </c>
      <c r="E55" s="88">
        <v>661985.62</v>
      </c>
      <c r="F55" s="88">
        <v>84174.2</v>
      </c>
      <c r="G55" s="89">
        <f>1-(+F55/E55)</f>
        <v>0.8728458784346403</v>
      </c>
      <c r="H55" s="15"/>
    </row>
    <row r="56" spans="1:8" ht="15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ht="15">
      <c r="A58" s="16" t="s">
        <v>47</v>
      </c>
      <c r="B58" s="28"/>
      <c r="C58" s="14"/>
      <c r="D58" s="91"/>
      <c r="E58" s="110"/>
      <c r="F58" s="88"/>
      <c r="G58" s="93"/>
      <c r="H58" s="15"/>
    </row>
    <row r="59" spans="1:8" ht="15">
      <c r="A59" s="16" t="s">
        <v>30</v>
      </c>
      <c r="B59" s="28"/>
      <c r="C59" s="14"/>
      <c r="D59" s="91"/>
      <c r="E59" s="110"/>
      <c r="F59" s="88"/>
      <c r="G59" s="93"/>
      <c r="H59" s="15"/>
    </row>
    <row r="60" spans="1:8" ht="15.75">
      <c r="A60" s="32"/>
      <c r="B60" s="18"/>
      <c r="C60" s="14"/>
      <c r="D60" s="91"/>
      <c r="E60" s="112"/>
      <c r="F60" s="94"/>
      <c r="G60" s="93"/>
      <c r="H60" s="15"/>
    </row>
    <row r="61" spans="1:8" ht="15.75">
      <c r="A61" s="20" t="s">
        <v>48</v>
      </c>
      <c r="B61" s="20"/>
      <c r="C61" s="21"/>
      <c r="D61" s="95">
        <f>SUM(D44:D57)</f>
        <v>2065</v>
      </c>
      <c r="E61" s="96">
        <f>SUM(E44:E60)</f>
        <v>125103165.66</v>
      </c>
      <c r="F61" s="96">
        <f>SUM(F44:F60)</f>
        <v>12070419.86</v>
      </c>
      <c r="G61" s="97">
        <f>1-(F61/E61)</f>
        <v>0.9035162715801736</v>
      </c>
      <c r="H61" s="15"/>
    </row>
    <row r="62" spans="1:8" ht="15">
      <c r="A62" s="33"/>
      <c r="B62" s="33"/>
      <c r="C62" s="50"/>
      <c r="D62" s="113"/>
      <c r="E62" s="107"/>
      <c r="F62" s="34"/>
      <c r="G62" s="34"/>
      <c r="H62" s="2"/>
    </row>
    <row r="63" spans="1:8" ht="18">
      <c r="A63" s="35" t="s">
        <v>49</v>
      </c>
      <c r="B63" s="36"/>
      <c r="C63" s="39"/>
      <c r="D63" s="114"/>
      <c r="E63" s="108"/>
      <c r="F63" s="109">
        <f>F61+F39</f>
        <v>14101286.86</v>
      </c>
      <c r="G63" s="108"/>
      <c r="H63" s="2"/>
    </row>
    <row r="64" spans="1:8" ht="18">
      <c r="A64" s="38"/>
      <c r="B64" s="39"/>
      <c r="C64" s="39"/>
      <c r="D64" s="51"/>
      <c r="E64" s="36"/>
      <c r="F64" s="37"/>
      <c r="G64" s="36"/>
      <c r="H64" s="2"/>
    </row>
    <row r="65" spans="1:8" ht="18">
      <c r="A65" s="38"/>
      <c r="B65" s="39"/>
      <c r="C65" s="39"/>
      <c r="D65" s="51"/>
      <c r="E65" s="36"/>
      <c r="F65" s="37"/>
      <c r="G65" s="36"/>
      <c r="H65" s="2"/>
    </row>
    <row r="66" spans="1:8" ht="15.7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22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83" t="s">
        <v>10</v>
      </c>
      <c r="B9" s="13"/>
      <c r="C9" s="14"/>
      <c r="D9" s="87">
        <v>5</v>
      </c>
      <c r="E9" s="88">
        <v>191642</v>
      </c>
      <c r="F9" s="88">
        <v>59486.5</v>
      </c>
      <c r="G9" s="89">
        <f>F9/E9</f>
        <v>0.3104042955093351</v>
      </c>
      <c r="H9" s="15"/>
    </row>
    <row r="10" spans="1:8" ht="15.75" customHeight="1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customHeight="1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customHeight="1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customHeight="1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customHeight="1">
      <c r="A14" s="83" t="s">
        <v>111</v>
      </c>
      <c r="B14" s="13"/>
      <c r="C14" s="14"/>
      <c r="D14" s="87">
        <v>1</v>
      </c>
      <c r="E14" s="88">
        <v>51737</v>
      </c>
      <c r="F14" s="88">
        <v>3256.5</v>
      </c>
      <c r="G14" s="89">
        <f>F14/E14</f>
        <v>0.06294334808744226</v>
      </c>
      <c r="H14" s="15"/>
    </row>
    <row r="15" spans="1:8" ht="15.75" customHeight="1">
      <c r="A15" s="83" t="s">
        <v>61</v>
      </c>
      <c r="B15" s="13"/>
      <c r="C15" s="14"/>
      <c r="D15" s="87">
        <v>1</v>
      </c>
      <c r="E15" s="88">
        <v>62077</v>
      </c>
      <c r="F15" s="88">
        <v>19437</v>
      </c>
      <c r="G15" s="89">
        <f>F15/E15</f>
        <v>0.31311113616959585</v>
      </c>
      <c r="H15" s="15"/>
    </row>
    <row r="16" spans="1:8" ht="15.75" customHeight="1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customHeight="1">
      <c r="A17" s="83" t="s">
        <v>25</v>
      </c>
      <c r="B17" s="13"/>
      <c r="C17" s="14"/>
      <c r="D17" s="87">
        <v>1</v>
      </c>
      <c r="E17" s="88">
        <v>25950</v>
      </c>
      <c r="F17" s="88">
        <v>16318.5</v>
      </c>
      <c r="G17" s="89">
        <f>F17/E17</f>
        <v>0.6288439306358381</v>
      </c>
      <c r="H17" s="15"/>
    </row>
    <row r="18" spans="1:8" ht="15.75" customHeight="1">
      <c r="A18" s="83" t="s">
        <v>14</v>
      </c>
      <c r="B18" s="13"/>
      <c r="C18" s="14"/>
      <c r="D18" s="87">
        <v>2</v>
      </c>
      <c r="E18" s="88">
        <v>146494</v>
      </c>
      <c r="F18" s="88">
        <v>24808</v>
      </c>
      <c r="G18" s="89">
        <f>F18/E18</f>
        <v>0.16934481958305458</v>
      </c>
      <c r="H18" s="15"/>
    </row>
    <row r="19" spans="1:8" ht="15.75" customHeight="1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customHeight="1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customHeight="1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customHeight="1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customHeight="1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customHeight="1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customHeight="1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customHeight="1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customHeight="1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customHeight="1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customHeight="1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customHeight="1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customHeight="1">
      <c r="A31" s="85" t="s">
        <v>27</v>
      </c>
      <c r="B31" s="13"/>
      <c r="C31" s="14"/>
      <c r="D31" s="87">
        <v>1</v>
      </c>
      <c r="E31" s="88">
        <v>77911</v>
      </c>
      <c r="F31" s="88">
        <v>24645</v>
      </c>
      <c r="G31" s="89">
        <f>F31/E31</f>
        <v>0.31632247051122436</v>
      </c>
      <c r="H31" s="15"/>
    </row>
    <row r="32" spans="1:8" ht="15.75" customHeight="1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customHeight="1">
      <c r="A33" s="85" t="s">
        <v>137</v>
      </c>
      <c r="B33" s="13"/>
      <c r="C33" s="14"/>
      <c r="D33" s="87"/>
      <c r="E33" s="88"/>
      <c r="F33" s="88"/>
      <c r="G33" s="89"/>
      <c r="H33" s="15"/>
    </row>
    <row r="34" spans="1:8" ht="15.75" customHeight="1">
      <c r="A34" s="85" t="s">
        <v>134</v>
      </c>
      <c r="B34" s="13"/>
      <c r="C34" s="14"/>
      <c r="D34" s="87"/>
      <c r="E34" s="88"/>
      <c r="F34" s="88"/>
      <c r="G34" s="89"/>
      <c r="H34" s="15"/>
    </row>
    <row r="35" spans="1:8" ht="15.75" customHeight="1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.75" customHeight="1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.75" customHeight="1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.75" customHeight="1">
      <c r="A38" s="17"/>
      <c r="B38" s="18"/>
      <c r="C38" s="14"/>
      <c r="D38" s="91"/>
      <c r="E38" s="94"/>
      <c r="F38" s="94"/>
      <c r="G38" s="93"/>
      <c r="H38" s="15"/>
    </row>
    <row r="39" spans="1:8" ht="15.75" customHeight="1">
      <c r="A39" s="19" t="s">
        <v>31</v>
      </c>
      <c r="B39" s="20"/>
      <c r="C39" s="21"/>
      <c r="D39" s="95">
        <f>SUM(D9:D38)</f>
        <v>11</v>
      </c>
      <c r="E39" s="96">
        <f>SUM(E9:E38)</f>
        <v>555811</v>
      </c>
      <c r="F39" s="96">
        <f>SUM(F9:F38)</f>
        <v>147951.5</v>
      </c>
      <c r="G39" s="97">
        <f>F39/E39</f>
        <v>0.26619030569744034</v>
      </c>
      <c r="H39" s="15"/>
    </row>
    <row r="40" spans="1:8" ht="15.75" customHeight="1">
      <c r="A40" s="22"/>
      <c r="B40" s="22"/>
      <c r="C40" s="22"/>
      <c r="D40" s="98"/>
      <c r="E40" s="99"/>
      <c r="F40" s="100"/>
      <c r="G40" s="100"/>
      <c r="H40" s="2"/>
    </row>
    <row r="41" spans="1:8" ht="15.75" customHeight="1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customHeight="1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customHeight="1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customHeight="1">
      <c r="A44" s="27" t="s">
        <v>36</v>
      </c>
      <c r="B44" s="28"/>
      <c r="C44" s="14"/>
      <c r="D44" s="87">
        <v>24</v>
      </c>
      <c r="E44" s="88">
        <v>619005.65</v>
      </c>
      <c r="F44" s="88">
        <v>42928.75</v>
      </c>
      <c r="G44" s="89">
        <f>1-(+F44/E44)</f>
        <v>0.9306488559514764</v>
      </c>
      <c r="H44" s="15"/>
    </row>
    <row r="45" spans="1:8" ht="15.75" customHeight="1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customHeight="1">
      <c r="A46" s="27" t="s">
        <v>38</v>
      </c>
      <c r="B46" s="28"/>
      <c r="C46" s="14"/>
      <c r="D46" s="87">
        <v>38</v>
      </c>
      <c r="E46" s="88">
        <v>900454.5</v>
      </c>
      <c r="F46" s="88">
        <v>98170.92</v>
      </c>
      <c r="G46" s="89">
        <f>1-(+F46/E46)</f>
        <v>0.89097625699022</v>
      </c>
      <c r="H46" s="15"/>
    </row>
    <row r="47" spans="1:8" ht="15.75" customHeight="1">
      <c r="A47" s="27" t="s">
        <v>39</v>
      </c>
      <c r="B47" s="28"/>
      <c r="C47" s="14"/>
      <c r="D47" s="87">
        <v>12</v>
      </c>
      <c r="E47" s="88">
        <v>595763.5</v>
      </c>
      <c r="F47" s="88">
        <v>50691</v>
      </c>
      <c r="G47" s="89">
        <f>1-(+F47/E47)</f>
        <v>0.9149142235131894</v>
      </c>
      <c r="H47" s="15"/>
    </row>
    <row r="48" spans="1:8" ht="15.75" customHeight="1">
      <c r="A48" s="27" t="s">
        <v>40</v>
      </c>
      <c r="B48" s="28"/>
      <c r="C48" s="14"/>
      <c r="D48" s="87">
        <v>24</v>
      </c>
      <c r="E48" s="88">
        <v>720742.38</v>
      </c>
      <c r="F48" s="88">
        <v>68752.94</v>
      </c>
      <c r="G48" s="89">
        <f>1-(+F48/E48)</f>
        <v>0.9046081624893488</v>
      </c>
      <c r="H48" s="15"/>
    </row>
    <row r="49" spans="1:8" ht="15.75" customHeight="1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customHeight="1">
      <c r="A50" s="27" t="s">
        <v>42</v>
      </c>
      <c r="B50" s="28"/>
      <c r="C50" s="14"/>
      <c r="D50" s="87">
        <v>12</v>
      </c>
      <c r="E50" s="88">
        <v>636775</v>
      </c>
      <c r="F50" s="88">
        <v>42164.5</v>
      </c>
      <c r="G50" s="89">
        <f>1-(+F50/E50)</f>
        <v>0.9337843037179537</v>
      </c>
      <c r="H50" s="15"/>
    </row>
    <row r="51" spans="1:8" ht="15.75" customHeight="1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customHeight="1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customHeight="1">
      <c r="A53" s="27" t="s">
        <v>65</v>
      </c>
      <c r="B53" s="30"/>
      <c r="C53" s="14"/>
      <c r="D53" s="87">
        <v>323</v>
      </c>
      <c r="E53" s="88">
        <v>13159126.05</v>
      </c>
      <c r="F53" s="88">
        <v>1604828.36</v>
      </c>
      <c r="G53" s="89">
        <f>1-(+F53/E53)</f>
        <v>0.8780444572153027</v>
      </c>
      <c r="H53" s="15"/>
    </row>
    <row r="54" spans="1:8" ht="15.75" customHeight="1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.75" customHeight="1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.75" customHeight="1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.75" customHeight="1">
      <c r="A57" s="16" t="s">
        <v>29</v>
      </c>
      <c r="B57" s="28"/>
      <c r="C57" s="14"/>
      <c r="D57" s="91"/>
      <c r="E57" s="110"/>
      <c r="F57" s="88"/>
      <c r="G57" s="93"/>
      <c r="H57" s="15"/>
    </row>
    <row r="58" spans="1:8" ht="15.75" customHeight="1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customHeight="1">
      <c r="A59" s="32"/>
      <c r="B59" s="18"/>
      <c r="C59" s="14"/>
      <c r="D59" s="91"/>
      <c r="E59" s="94"/>
      <c r="F59" s="94"/>
      <c r="G59" s="93"/>
      <c r="H59" s="15"/>
    </row>
    <row r="60" spans="1:8" ht="15.75" customHeight="1">
      <c r="A60" s="20" t="s">
        <v>48</v>
      </c>
      <c r="B60" s="20"/>
      <c r="C60" s="21"/>
      <c r="D60" s="95">
        <f>SUM(D44:D56)</f>
        <v>433</v>
      </c>
      <c r="E60" s="96">
        <f>SUM(E44:E59)</f>
        <v>16631867.08</v>
      </c>
      <c r="F60" s="96">
        <f>SUM(F44:F59)</f>
        <v>1907536.4700000002</v>
      </c>
      <c r="G60" s="97">
        <f>1-(F60/E60)</f>
        <v>0.8853083384550473</v>
      </c>
      <c r="H60" s="15"/>
    </row>
    <row r="61" spans="1:8" ht="15.75" customHeight="1">
      <c r="A61" s="33"/>
      <c r="B61" s="33"/>
      <c r="C61" s="33"/>
      <c r="D61" s="113"/>
      <c r="E61" s="107"/>
      <c r="F61" s="34"/>
      <c r="G61" s="34"/>
      <c r="H61" s="2"/>
    </row>
    <row r="62" spans="1:8" ht="15.75" customHeight="1">
      <c r="A62" s="35" t="s">
        <v>49</v>
      </c>
      <c r="B62" s="36"/>
      <c r="C62" s="36"/>
      <c r="D62" s="114"/>
      <c r="E62" s="108"/>
      <c r="F62" s="109">
        <f>F60+F39</f>
        <v>2055487.9700000002</v>
      </c>
      <c r="G62" s="108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34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>
      <c r="A10" s="83" t="s">
        <v>11</v>
      </c>
      <c r="B10" s="13"/>
      <c r="C10" s="14"/>
      <c r="D10" s="87">
        <v>5</v>
      </c>
      <c r="E10" s="88">
        <v>1359451</v>
      </c>
      <c r="F10" s="88">
        <v>456718.5</v>
      </c>
      <c r="G10" s="120">
        <f>F10/E10</f>
        <v>0.33595804482839026</v>
      </c>
      <c r="H10" s="15"/>
    </row>
    <row r="11" spans="1:8" ht="15.75">
      <c r="A11" s="83" t="s">
        <v>80</v>
      </c>
      <c r="B11" s="13"/>
      <c r="C11" s="14"/>
      <c r="D11" s="87">
        <v>1</v>
      </c>
      <c r="E11" s="88">
        <v>265435</v>
      </c>
      <c r="F11" s="88">
        <v>79874.2</v>
      </c>
      <c r="G11" s="120">
        <f>F11/E11</f>
        <v>0.3009181155461789</v>
      </c>
      <c r="H11" s="15"/>
    </row>
    <row r="12" spans="1:8" ht="15.75">
      <c r="A12" s="83" t="s">
        <v>25</v>
      </c>
      <c r="B12" s="13"/>
      <c r="C12" s="14"/>
      <c r="D12" s="87">
        <v>1</v>
      </c>
      <c r="E12" s="88">
        <v>267502</v>
      </c>
      <c r="F12" s="88">
        <v>98042</v>
      </c>
      <c r="G12" s="120">
        <f>F12/E12</f>
        <v>0.3665094092754447</v>
      </c>
      <c r="H12" s="15"/>
    </row>
    <row r="13" spans="1:8" ht="15.75">
      <c r="A13" s="83" t="s">
        <v>81</v>
      </c>
      <c r="B13" s="13"/>
      <c r="C13" s="14"/>
      <c r="D13" s="87">
        <v>26</v>
      </c>
      <c r="E13" s="88">
        <v>3898354</v>
      </c>
      <c r="F13" s="88">
        <v>962045.5</v>
      </c>
      <c r="G13" s="120">
        <f>F13/E13</f>
        <v>0.24678248819886547</v>
      </c>
      <c r="H13" s="15"/>
    </row>
    <row r="14" spans="1:8" ht="15.75">
      <c r="A14" s="83" t="s">
        <v>141</v>
      </c>
      <c r="B14" s="13"/>
      <c r="C14" s="14"/>
      <c r="D14" s="87">
        <v>1</v>
      </c>
      <c r="E14" s="88">
        <v>184318</v>
      </c>
      <c r="F14" s="88">
        <v>26846.66</v>
      </c>
      <c r="G14" s="120">
        <f>F14/E14</f>
        <v>0.14565403270434793</v>
      </c>
      <c r="H14" s="15"/>
    </row>
    <row r="15" spans="1:8" ht="15.75">
      <c r="A15" s="83" t="s">
        <v>129</v>
      </c>
      <c r="B15" s="13"/>
      <c r="C15" s="14"/>
      <c r="D15" s="87"/>
      <c r="E15" s="88"/>
      <c r="F15" s="88"/>
      <c r="G15" s="120"/>
      <c r="H15" s="15"/>
    </row>
    <row r="16" spans="1:8" ht="15.75">
      <c r="A16" s="83" t="s">
        <v>139</v>
      </c>
      <c r="B16" s="13"/>
      <c r="C16" s="14"/>
      <c r="D16" s="87">
        <v>1</v>
      </c>
      <c r="E16" s="88">
        <v>214822</v>
      </c>
      <c r="F16" s="88">
        <v>52575</v>
      </c>
      <c r="G16" s="120">
        <f aca="true" t="shared" si="0" ref="G16:G22">F16/E16</f>
        <v>0.24473750360763796</v>
      </c>
      <c r="H16" s="15"/>
    </row>
    <row r="17" spans="1:8" ht="15.75">
      <c r="A17" s="83" t="s">
        <v>59</v>
      </c>
      <c r="B17" s="13"/>
      <c r="C17" s="14"/>
      <c r="D17" s="87"/>
      <c r="E17" s="88"/>
      <c r="F17" s="88"/>
      <c r="G17" s="120"/>
      <c r="H17" s="15"/>
    </row>
    <row r="18" spans="1:8" ht="15.75">
      <c r="A18" s="83" t="s">
        <v>14</v>
      </c>
      <c r="B18" s="13"/>
      <c r="C18" s="14"/>
      <c r="D18" s="87">
        <v>2</v>
      </c>
      <c r="E18" s="88">
        <v>1200274</v>
      </c>
      <c r="F18" s="88">
        <v>258642</v>
      </c>
      <c r="G18" s="120">
        <f t="shared" si="0"/>
        <v>0.21548579740959148</v>
      </c>
      <c r="H18" s="15"/>
    </row>
    <row r="19" spans="1:8" ht="15.75">
      <c r="A19" s="83" t="s">
        <v>15</v>
      </c>
      <c r="B19" s="13"/>
      <c r="C19" s="14"/>
      <c r="D19" s="87">
        <v>2</v>
      </c>
      <c r="E19" s="88">
        <v>1347699</v>
      </c>
      <c r="F19" s="88">
        <v>256812</v>
      </c>
      <c r="G19" s="120">
        <f t="shared" si="0"/>
        <v>0.19055590306144027</v>
      </c>
      <c r="H19" s="15"/>
    </row>
    <row r="20" spans="1:8" ht="15.75">
      <c r="A20" s="85" t="s">
        <v>143</v>
      </c>
      <c r="B20" s="13"/>
      <c r="C20" s="14"/>
      <c r="D20" s="87"/>
      <c r="E20" s="88"/>
      <c r="F20" s="88"/>
      <c r="G20" s="120"/>
      <c r="H20" s="15"/>
    </row>
    <row r="21" spans="1:8" ht="15.75">
      <c r="A21" s="83" t="s">
        <v>82</v>
      </c>
      <c r="B21" s="13"/>
      <c r="C21" s="14"/>
      <c r="D21" s="87">
        <v>3</v>
      </c>
      <c r="E21" s="88">
        <v>1820407</v>
      </c>
      <c r="F21" s="88">
        <v>254165.5</v>
      </c>
      <c r="G21" s="120">
        <f t="shared" si="0"/>
        <v>0.13962015087834753</v>
      </c>
      <c r="H21" s="15"/>
    </row>
    <row r="22" spans="1:8" ht="15.75">
      <c r="A22" s="83" t="s">
        <v>112</v>
      </c>
      <c r="B22" s="13"/>
      <c r="C22" s="14"/>
      <c r="D22" s="87">
        <v>1</v>
      </c>
      <c r="E22" s="88">
        <v>334574</v>
      </c>
      <c r="F22" s="88">
        <v>75684</v>
      </c>
      <c r="G22" s="120">
        <f t="shared" si="0"/>
        <v>0.22621004620801377</v>
      </c>
      <c r="H22" s="15"/>
    </row>
    <row r="23" spans="1:8" ht="15.75">
      <c r="A23" s="83" t="s">
        <v>78</v>
      </c>
      <c r="B23" s="13"/>
      <c r="C23" s="14"/>
      <c r="D23" s="87"/>
      <c r="E23" s="88"/>
      <c r="F23" s="88"/>
      <c r="G23" s="120"/>
      <c r="H23" s="15"/>
    </row>
    <row r="24" spans="1:8" ht="15.75">
      <c r="A24" s="83" t="s">
        <v>83</v>
      </c>
      <c r="B24" s="13"/>
      <c r="C24" s="14"/>
      <c r="D24" s="87"/>
      <c r="E24" s="88"/>
      <c r="F24" s="88"/>
      <c r="G24" s="120"/>
      <c r="H24" s="15"/>
    </row>
    <row r="25" spans="1:8" ht="15.75">
      <c r="A25" s="84" t="s">
        <v>20</v>
      </c>
      <c r="B25" s="13"/>
      <c r="C25" s="14"/>
      <c r="D25" s="87">
        <v>6</v>
      </c>
      <c r="E25" s="88">
        <v>1009788</v>
      </c>
      <c r="F25" s="88">
        <v>246038</v>
      </c>
      <c r="G25" s="120">
        <f>F25/E25</f>
        <v>0.24365312322982646</v>
      </c>
      <c r="H25" s="15"/>
    </row>
    <row r="26" spans="1:8" ht="15.75">
      <c r="A26" s="84" t="s">
        <v>21</v>
      </c>
      <c r="B26" s="13"/>
      <c r="C26" s="14"/>
      <c r="D26" s="87">
        <v>17</v>
      </c>
      <c r="E26" s="88">
        <v>171997</v>
      </c>
      <c r="F26" s="88">
        <v>171997</v>
      </c>
      <c r="G26" s="120">
        <f>F26/E26</f>
        <v>1</v>
      </c>
      <c r="H26" s="15"/>
    </row>
    <row r="27" spans="1:8" ht="15.7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>
      <c r="A28" s="85" t="s">
        <v>23</v>
      </c>
      <c r="B28" s="13"/>
      <c r="C28" s="14"/>
      <c r="D28" s="87"/>
      <c r="E28" s="88">
        <v>52368</v>
      </c>
      <c r="F28" s="88">
        <v>-23556.8</v>
      </c>
      <c r="G28" s="120">
        <f>F28/E28</f>
        <v>-0.44983195844790713</v>
      </c>
      <c r="H28" s="15"/>
    </row>
    <row r="29" spans="1:8" ht="15.7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>
      <c r="A30" s="85" t="s">
        <v>120</v>
      </c>
      <c r="B30" s="13"/>
      <c r="C30" s="14"/>
      <c r="D30" s="87"/>
      <c r="E30" s="88"/>
      <c r="F30" s="88"/>
      <c r="G30" s="120"/>
      <c r="H30" s="15"/>
    </row>
    <row r="31" spans="1:8" ht="15.75">
      <c r="A31" s="85" t="s">
        <v>84</v>
      </c>
      <c r="B31" s="13"/>
      <c r="C31" s="14"/>
      <c r="D31" s="87">
        <v>2</v>
      </c>
      <c r="E31" s="88">
        <v>246244</v>
      </c>
      <c r="F31" s="88">
        <v>52741</v>
      </c>
      <c r="G31" s="120">
        <f>F31/E31</f>
        <v>0.2141818683907019</v>
      </c>
      <c r="H31" s="15"/>
    </row>
    <row r="32" spans="1:8" ht="15.7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>
      <c r="A33" s="85" t="s">
        <v>27</v>
      </c>
      <c r="B33" s="13"/>
      <c r="C33" s="14"/>
      <c r="D33" s="87">
        <v>2</v>
      </c>
      <c r="E33" s="88">
        <v>547616</v>
      </c>
      <c r="F33" s="88">
        <v>150109.36</v>
      </c>
      <c r="G33" s="120">
        <f>F33/E33</f>
        <v>0.2741142698533279</v>
      </c>
      <c r="H33" s="15"/>
    </row>
    <row r="34" spans="1:8" ht="15.75">
      <c r="A34" s="85" t="s">
        <v>85</v>
      </c>
      <c r="B34" s="13"/>
      <c r="C34" s="14"/>
      <c r="D34" s="87">
        <v>3</v>
      </c>
      <c r="E34" s="88">
        <v>1764380</v>
      </c>
      <c r="F34" s="88">
        <v>347738</v>
      </c>
      <c r="G34" s="120">
        <f>F34/E34</f>
        <v>0.19708792890420432</v>
      </c>
      <c r="H34" s="15"/>
    </row>
    <row r="35" spans="1:8" ht="15">
      <c r="A35" s="16" t="s">
        <v>28</v>
      </c>
      <c r="B35" s="13"/>
      <c r="C35" s="14"/>
      <c r="D35" s="91"/>
      <c r="E35" s="110">
        <v>20550</v>
      </c>
      <c r="F35" s="88">
        <v>2740</v>
      </c>
      <c r="G35" s="121"/>
      <c r="H35" s="15"/>
    </row>
    <row r="36" spans="1:8" ht="15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.75">
      <c r="A39" s="19" t="s">
        <v>31</v>
      </c>
      <c r="B39" s="20"/>
      <c r="C39" s="21"/>
      <c r="D39" s="95">
        <f>SUM(D9:D38)</f>
        <v>73</v>
      </c>
      <c r="E39" s="96">
        <f>SUM(E9:E38)</f>
        <v>14705779</v>
      </c>
      <c r="F39" s="96">
        <f>SUM(F9:F38)</f>
        <v>3469211.92</v>
      </c>
      <c r="G39" s="122">
        <f>F39/E39</f>
        <v>0.23590806852190557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>
      <c r="A44" s="27" t="s">
        <v>36</v>
      </c>
      <c r="B44" s="28"/>
      <c r="C44" s="14"/>
      <c r="D44" s="87">
        <v>116</v>
      </c>
      <c r="E44" s="88">
        <v>17510135.05</v>
      </c>
      <c r="F44" s="88">
        <v>928139.62</v>
      </c>
      <c r="G44" s="120">
        <f>1-(+F44/E44)</f>
        <v>0.946994148397502</v>
      </c>
      <c r="H44" s="15"/>
    </row>
    <row r="45" spans="1:8" ht="15.75">
      <c r="A45" s="27" t="s">
        <v>37</v>
      </c>
      <c r="B45" s="28"/>
      <c r="C45" s="14"/>
      <c r="D45" s="87">
        <v>3</v>
      </c>
      <c r="E45" s="88">
        <v>1926618.61</v>
      </c>
      <c r="F45" s="88">
        <v>187627.29</v>
      </c>
      <c r="G45" s="120">
        <f>1-(+F45/E45)</f>
        <v>0.9026131643148615</v>
      </c>
      <c r="H45" s="15"/>
    </row>
    <row r="46" spans="1:8" ht="15.75">
      <c r="A46" s="27" t="s">
        <v>38</v>
      </c>
      <c r="B46" s="28"/>
      <c r="C46" s="14"/>
      <c r="D46" s="87">
        <v>385</v>
      </c>
      <c r="E46" s="88">
        <v>29549646.93</v>
      </c>
      <c r="F46" s="88">
        <v>1386738.08</v>
      </c>
      <c r="G46" s="120">
        <f>1-(+F46/E46)</f>
        <v>0.9530709086546775</v>
      </c>
      <c r="H46" s="15"/>
    </row>
    <row r="47" spans="1:8" ht="15.75">
      <c r="A47" s="27" t="s">
        <v>39</v>
      </c>
      <c r="B47" s="28"/>
      <c r="C47" s="14"/>
      <c r="D47" s="87">
        <v>37</v>
      </c>
      <c r="E47" s="88">
        <v>3409649.5</v>
      </c>
      <c r="F47" s="88">
        <v>324883.41</v>
      </c>
      <c r="G47" s="120">
        <f>1-(+F47/E47)</f>
        <v>0.9047164789225403</v>
      </c>
      <c r="H47" s="15"/>
    </row>
    <row r="48" spans="1:8" ht="15.75">
      <c r="A48" s="27" t="s">
        <v>40</v>
      </c>
      <c r="B48" s="28"/>
      <c r="C48" s="14"/>
      <c r="D48" s="87">
        <v>141</v>
      </c>
      <c r="E48" s="88">
        <v>19790313.99</v>
      </c>
      <c r="F48" s="88">
        <v>1182356.21</v>
      </c>
      <c r="G48" s="120">
        <f>1-(+F48/E48)</f>
        <v>0.9402558134955594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>
      <c r="A50" s="27" t="s">
        <v>42</v>
      </c>
      <c r="B50" s="28"/>
      <c r="C50" s="14"/>
      <c r="D50" s="87">
        <v>49</v>
      </c>
      <c r="E50" s="88">
        <v>7276954</v>
      </c>
      <c r="F50" s="88">
        <v>418056.22</v>
      </c>
      <c r="G50" s="120">
        <f>1-(+F50/E50)</f>
        <v>0.9425506578714116</v>
      </c>
      <c r="H50" s="15"/>
    </row>
    <row r="51" spans="1:8" ht="15.75">
      <c r="A51" s="27" t="s">
        <v>43</v>
      </c>
      <c r="B51" s="28"/>
      <c r="C51" s="14"/>
      <c r="D51" s="87">
        <v>8</v>
      </c>
      <c r="E51" s="88">
        <v>1213720</v>
      </c>
      <c r="F51" s="88">
        <v>-17400</v>
      </c>
      <c r="G51" s="120">
        <f>1-(+F51/E51)</f>
        <v>1.0143360906963714</v>
      </c>
      <c r="H51" s="15"/>
    </row>
    <row r="52" spans="1:8" ht="15.75">
      <c r="A52" s="54" t="s">
        <v>44</v>
      </c>
      <c r="B52" s="28"/>
      <c r="C52" s="14"/>
      <c r="D52" s="87">
        <v>6</v>
      </c>
      <c r="E52" s="88">
        <v>599650</v>
      </c>
      <c r="F52" s="88">
        <v>-44075</v>
      </c>
      <c r="G52" s="120">
        <f>1-(+F52/E52)</f>
        <v>1.0735012090386058</v>
      </c>
      <c r="H52" s="15"/>
    </row>
    <row r="53" spans="1:8" ht="15.75">
      <c r="A53" s="55" t="s">
        <v>64</v>
      </c>
      <c r="B53" s="28"/>
      <c r="C53" s="14"/>
      <c r="D53" s="87">
        <v>2</v>
      </c>
      <c r="E53" s="88">
        <v>182200</v>
      </c>
      <c r="F53" s="88">
        <v>4700</v>
      </c>
      <c r="G53" s="120">
        <f>1-(+F53/E53)</f>
        <v>0.9742041712403952</v>
      </c>
      <c r="H53" s="15"/>
    </row>
    <row r="54" spans="1:8" ht="15.75">
      <c r="A54" s="27" t="s">
        <v>113</v>
      </c>
      <c r="B54" s="28"/>
      <c r="C54" s="14"/>
      <c r="D54" s="87">
        <v>1656</v>
      </c>
      <c r="E54" s="88">
        <v>97353386.27</v>
      </c>
      <c r="F54" s="88">
        <v>11214279.58</v>
      </c>
      <c r="G54" s="120">
        <f>1-(+F54/E54)</f>
        <v>0.8848085309647237</v>
      </c>
      <c r="H54" s="15"/>
    </row>
    <row r="55" spans="1:8" ht="15.7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">
      <c r="A56" s="31" t="s">
        <v>45</v>
      </c>
      <c r="B56" s="30"/>
      <c r="C56" s="14"/>
      <c r="D56" s="91"/>
      <c r="E56" s="111"/>
      <c r="F56" s="88"/>
      <c r="G56" s="121"/>
      <c r="H56" s="15"/>
    </row>
    <row r="57" spans="1:8" ht="15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ht="15">
      <c r="A58" s="16" t="s">
        <v>29</v>
      </c>
      <c r="B58" s="28"/>
      <c r="C58" s="14"/>
      <c r="D58" s="91"/>
      <c r="E58" s="110"/>
      <c r="F58" s="88"/>
      <c r="G58" s="121"/>
      <c r="H58" s="15"/>
    </row>
    <row r="59" spans="1:8" ht="15">
      <c r="A59" s="16" t="s">
        <v>30</v>
      </c>
      <c r="B59" s="28"/>
      <c r="C59" s="14"/>
      <c r="D59" s="91"/>
      <c r="E59" s="110"/>
      <c r="F59" s="88"/>
      <c r="G59" s="121"/>
      <c r="H59" s="15"/>
    </row>
    <row r="60" spans="1:8" ht="15.75">
      <c r="A60" s="32"/>
      <c r="B60" s="18"/>
      <c r="C60" s="14"/>
      <c r="D60" s="91"/>
      <c r="E60" s="94"/>
      <c r="F60" s="94"/>
      <c r="G60" s="121"/>
      <c r="H60" s="2"/>
    </row>
    <row r="61" spans="1:8" ht="15.75">
      <c r="A61" s="20" t="s">
        <v>48</v>
      </c>
      <c r="B61" s="20"/>
      <c r="C61" s="21"/>
      <c r="D61" s="95">
        <f>SUM(D44:D57)</f>
        <v>2403</v>
      </c>
      <c r="E61" s="96">
        <f>SUM(E44:E60)</f>
        <v>178812274.35</v>
      </c>
      <c r="F61" s="96">
        <f>SUM(F44:F60)</f>
        <v>15585305.41</v>
      </c>
      <c r="G61" s="126">
        <f>1-(+F61/E61)</f>
        <v>0.9128398457731489</v>
      </c>
      <c r="H61" s="2"/>
    </row>
    <row r="62" spans="1:8" ht="15">
      <c r="A62" s="33"/>
      <c r="B62" s="33"/>
      <c r="C62" s="33"/>
      <c r="D62" s="106"/>
      <c r="E62" s="107"/>
      <c r="F62" s="34"/>
      <c r="G62" s="34"/>
      <c r="H62" s="2"/>
    </row>
    <row r="63" spans="1:8" ht="18">
      <c r="A63" s="35" t="s">
        <v>49</v>
      </c>
      <c r="B63" s="36"/>
      <c r="C63" s="36"/>
      <c r="D63" s="108"/>
      <c r="E63" s="108"/>
      <c r="F63" s="109">
        <f>F61+F39</f>
        <v>19054517.33</v>
      </c>
      <c r="G63" s="108"/>
      <c r="H63" s="2"/>
    </row>
    <row r="64" spans="1:8" ht="18">
      <c r="A64" s="35"/>
      <c r="B64" s="36"/>
      <c r="C64" s="36"/>
      <c r="D64" s="36"/>
      <c r="E64" s="36"/>
      <c r="F64" s="37"/>
      <c r="G64" s="36"/>
      <c r="H64" s="2"/>
    </row>
    <row r="65" spans="1:8" ht="15.7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43"/>
      <c r="B70" s="39"/>
      <c r="C70" s="39"/>
      <c r="D70" s="39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0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JANUARY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83" t="s">
        <v>10</v>
      </c>
      <c r="B9" s="13"/>
      <c r="C9" s="14"/>
      <c r="D9" s="87">
        <v>1</v>
      </c>
      <c r="E9" s="115">
        <v>66000</v>
      </c>
      <c r="F9" s="127">
        <v>-50662.5</v>
      </c>
      <c r="G9" s="120">
        <f>F9/E9</f>
        <v>-0.7676136363636363</v>
      </c>
      <c r="H9" s="15"/>
    </row>
    <row r="10" spans="1:8" ht="15.75">
      <c r="A10" s="83" t="s">
        <v>11</v>
      </c>
      <c r="B10" s="13"/>
      <c r="C10" s="14"/>
      <c r="D10" s="87">
        <v>3</v>
      </c>
      <c r="E10" s="115">
        <v>509121</v>
      </c>
      <c r="F10" s="127">
        <v>95202</v>
      </c>
      <c r="G10" s="120">
        <f>F10/E10</f>
        <v>0.18699287595679612</v>
      </c>
      <c r="H10" s="15"/>
    </row>
    <row r="11" spans="1:8" ht="15.75">
      <c r="A11" s="83" t="s">
        <v>140</v>
      </c>
      <c r="B11" s="13"/>
      <c r="C11" s="14"/>
      <c r="D11" s="87">
        <v>1</v>
      </c>
      <c r="E11" s="115">
        <v>13901</v>
      </c>
      <c r="F11" s="127">
        <v>4389</v>
      </c>
      <c r="G11" s="120">
        <f>F11/E11</f>
        <v>0.31573268110207897</v>
      </c>
      <c r="H11" s="15"/>
    </row>
    <row r="12" spans="1:8" ht="15.75">
      <c r="A12" s="83" t="s">
        <v>25</v>
      </c>
      <c r="B12" s="13"/>
      <c r="C12" s="14"/>
      <c r="D12" s="87"/>
      <c r="E12" s="115"/>
      <c r="F12" s="127"/>
      <c r="G12" s="120"/>
      <c r="H12" s="15"/>
    </row>
    <row r="13" spans="1:8" ht="15.75">
      <c r="A13" s="83" t="s">
        <v>81</v>
      </c>
      <c r="B13" s="13"/>
      <c r="C13" s="14"/>
      <c r="D13" s="87">
        <v>24</v>
      </c>
      <c r="E13" s="115">
        <v>3216914</v>
      </c>
      <c r="F13" s="127">
        <v>516623.5</v>
      </c>
      <c r="G13" s="120">
        <f>F13/E13</f>
        <v>0.1605959935515839</v>
      </c>
      <c r="H13" s="15"/>
    </row>
    <row r="14" spans="1:8" ht="15.75">
      <c r="A14" s="83" t="s">
        <v>121</v>
      </c>
      <c r="B14" s="13"/>
      <c r="C14" s="14"/>
      <c r="D14" s="87"/>
      <c r="E14" s="115"/>
      <c r="F14" s="127"/>
      <c r="G14" s="120"/>
      <c r="H14" s="15"/>
    </row>
    <row r="15" spans="1:8" ht="15.75">
      <c r="A15" s="83" t="s">
        <v>123</v>
      </c>
      <c r="B15" s="13"/>
      <c r="C15" s="14"/>
      <c r="D15" s="87"/>
      <c r="E15" s="115"/>
      <c r="F15" s="127"/>
      <c r="G15" s="120"/>
      <c r="H15" s="15"/>
    </row>
    <row r="16" spans="1:8" ht="15.75">
      <c r="A16" s="83" t="s">
        <v>127</v>
      </c>
      <c r="B16" s="13"/>
      <c r="C16" s="14"/>
      <c r="D16" s="87"/>
      <c r="E16" s="115"/>
      <c r="F16" s="127"/>
      <c r="G16" s="120"/>
      <c r="H16" s="15"/>
    </row>
    <row r="17" spans="1:8" ht="15.75">
      <c r="A17" s="83" t="s">
        <v>87</v>
      </c>
      <c r="B17" s="13"/>
      <c r="C17" s="14"/>
      <c r="D17" s="87">
        <v>2</v>
      </c>
      <c r="E17" s="115">
        <v>824969</v>
      </c>
      <c r="F17" s="127">
        <v>189077</v>
      </c>
      <c r="G17" s="120">
        <f>F17/E17</f>
        <v>0.22919285451938193</v>
      </c>
      <c r="H17" s="15"/>
    </row>
    <row r="18" spans="1:8" ht="15.75">
      <c r="A18" s="85" t="s">
        <v>130</v>
      </c>
      <c r="B18" s="13"/>
      <c r="C18" s="14"/>
      <c r="D18" s="87">
        <v>1</v>
      </c>
      <c r="E18" s="115">
        <v>329711</v>
      </c>
      <c r="F18" s="127">
        <v>131822.5</v>
      </c>
      <c r="G18" s="120">
        <f>F18/E18</f>
        <v>0.3998122598275459</v>
      </c>
      <c r="H18" s="15"/>
    </row>
    <row r="19" spans="1:8" ht="15.75">
      <c r="A19" s="83" t="s">
        <v>15</v>
      </c>
      <c r="B19" s="13"/>
      <c r="C19" s="14"/>
      <c r="D19" s="87">
        <v>2</v>
      </c>
      <c r="E19" s="115">
        <v>896316</v>
      </c>
      <c r="F19" s="127">
        <v>222005</v>
      </c>
      <c r="G19" s="120">
        <f>F19/E19</f>
        <v>0.24768608392575833</v>
      </c>
      <c r="H19" s="15"/>
    </row>
    <row r="20" spans="1:8" ht="15.75">
      <c r="A20" s="83" t="s">
        <v>63</v>
      </c>
      <c r="B20" s="13"/>
      <c r="C20" s="14"/>
      <c r="D20" s="87"/>
      <c r="E20" s="115"/>
      <c r="F20" s="127"/>
      <c r="G20" s="120"/>
      <c r="H20" s="15"/>
    </row>
    <row r="21" spans="1:8" ht="15.75">
      <c r="A21" s="83" t="s">
        <v>112</v>
      </c>
      <c r="B21" s="13"/>
      <c r="C21" s="14"/>
      <c r="D21" s="87">
        <v>1</v>
      </c>
      <c r="E21" s="115">
        <v>166511</v>
      </c>
      <c r="F21" s="127">
        <v>78173</v>
      </c>
      <c r="G21" s="120">
        <f aca="true" t="shared" si="0" ref="G21:G30">F21/E21</f>
        <v>0.46947649104263384</v>
      </c>
      <c r="H21" s="15"/>
    </row>
    <row r="22" spans="1:8" ht="15.75">
      <c r="A22" s="83" t="s">
        <v>144</v>
      </c>
      <c r="B22" s="13"/>
      <c r="C22" s="14"/>
      <c r="D22" s="87"/>
      <c r="E22" s="115"/>
      <c r="F22" s="127"/>
      <c r="G22" s="120"/>
      <c r="H22" s="15"/>
    </row>
    <row r="23" spans="1:8" ht="15.75">
      <c r="A23" s="83" t="s">
        <v>132</v>
      </c>
      <c r="B23" s="13"/>
      <c r="C23" s="14"/>
      <c r="D23" s="87">
        <v>3</v>
      </c>
      <c r="E23" s="115">
        <v>720766</v>
      </c>
      <c r="F23" s="127">
        <v>201143.91</v>
      </c>
      <c r="G23" s="120">
        <f t="shared" si="0"/>
        <v>0.27906964257470523</v>
      </c>
      <c r="H23" s="15"/>
    </row>
    <row r="24" spans="1:8" ht="15.75">
      <c r="A24" s="83" t="s">
        <v>18</v>
      </c>
      <c r="B24" s="13"/>
      <c r="C24" s="14"/>
      <c r="D24" s="87">
        <v>2</v>
      </c>
      <c r="E24" s="115">
        <v>889293</v>
      </c>
      <c r="F24" s="127">
        <v>147056.5</v>
      </c>
      <c r="G24" s="120">
        <f t="shared" si="0"/>
        <v>0.16536338417147103</v>
      </c>
      <c r="H24" s="15"/>
    </row>
    <row r="25" spans="1:8" ht="15.75">
      <c r="A25" s="84" t="s">
        <v>20</v>
      </c>
      <c r="B25" s="13"/>
      <c r="C25" s="14"/>
      <c r="D25" s="87">
        <v>4</v>
      </c>
      <c r="E25" s="115">
        <v>671905</v>
      </c>
      <c r="F25" s="127">
        <v>176061.5</v>
      </c>
      <c r="G25" s="120">
        <f t="shared" si="0"/>
        <v>0.2620333231632448</v>
      </c>
      <c r="H25" s="15"/>
    </row>
    <row r="26" spans="1:8" ht="15.75">
      <c r="A26" s="84" t="s">
        <v>21</v>
      </c>
      <c r="B26" s="13"/>
      <c r="C26" s="14"/>
      <c r="D26" s="87"/>
      <c r="E26" s="115"/>
      <c r="F26" s="127"/>
      <c r="G26" s="120"/>
      <c r="H26" s="15"/>
    </row>
    <row r="27" spans="1:8" ht="15.75">
      <c r="A27" s="85" t="s">
        <v>22</v>
      </c>
      <c r="B27" s="13"/>
      <c r="C27" s="14"/>
      <c r="D27" s="87"/>
      <c r="E27" s="115"/>
      <c r="F27" s="127"/>
      <c r="G27" s="120"/>
      <c r="H27" s="15"/>
    </row>
    <row r="28" spans="1:8" ht="15.75">
      <c r="A28" s="85" t="s">
        <v>23</v>
      </c>
      <c r="B28" s="13"/>
      <c r="C28" s="14"/>
      <c r="D28" s="87"/>
      <c r="E28" s="115"/>
      <c r="F28" s="127"/>
      <c r="G28" s="120"/>
      <c r="H28" s="15"/>
    </row>
    <row r="29" spans="1:8" ht="15.75">
      <c r="A29" s="85" t="s">
        <v>24</v>
      </c>
      <c r="B29" s="13"/>
      <c r="C29" s="14"/>
      <c r="D29" s="87">
        <v>1</v>
      </c>
      <c r="E29" s="115">
        <v>99722</v>
      </c>
      <c r="F29" s="127">
        <v>30057</v>
      </c>
      <c r="G29" s="120">
        <f t="shared" si="0"/>
        <v>0.30140791400092254</v>
      </c>
      <c r="H29" s="15"/>
    </row>
    <row r="30" spans="1:8" ht="15.75">
      <c r="A30" s="85" t="s">
        <v>73</v>
      </c>
      <c r="B30" s="13"/>
      <c r="C30" s="14"/>
      <c r="D30" s="87">
        <v>1</v>
      </c>
      <c r="E30" s="115">
        <v>53747</v>
      </c>
      <c r="F30" s="127">
        <v>10101</v>
      </c>
      <c r="G30" s="120">
        <f t="shared" si="0"/>
        <v>0.18793607085046607</v>
      </c>
      <c r="H30" s="15"/>
    </row>
    <row r="31" spans="1:8" ht="15.75">
      <c r="A31" s="85" t="s">
        <v>89</v>
      </c>
      <c r="B31" s="13"/>
      <c r="C31" s="14"/>
      <c r="D31" s="87"/>
      <c r="E31" s="115"/>
      <c r="F31" s="127"/>
      <c r="G31" s="120"/>
      <c r="H31" s="15"/>
    </row>
    <row r="32" spans="1:8" ht="15.75">
      <c r="A32" s="85" t="s">
        <v>125</v>
      </c>
      <c r="B32" s="13"/>
      <c r="C32" s="14"/>
      <c r="D32" s="87">
        <v>1</v>
      </c>
      <c r="E32" s="115">
        <v>223389</v>
      </c>
      <c r="F32" s="127">
        <v>80606</v>
      </c>
      <c r="G32" s="120">
        <f>F32/E32</f>
        <v>0.36083244922534236</v>
      </c>
      <c r="H32" s="15"/>
    </row>
    <row r="33" spans="1:8" ht="15.75">
      <c r="A33" s="85" t="s">
        <v>27</v>
      </c>
      <c r="B33" s="13"/>
      <c r="C33" s="14"/>
      <c r="D33" s="87"/>
      <c r="E33" s="115"/>
      <c r="F33" s="127"/>
      <c r="G33" s="120"/>
      <c r="H33" s="15"/>
    </row>
    <row r="34" spans="1:8" ht="15.75">
      <c r="A34" s="85" t="s">
        <v>85</v>
      </c>
      <c r="B34" s="13"/>
      <c r="C34" s="14"/>
      <c r="D34" s="87">
        <v>6</v>
      </c>
      <c r="E34" s="115">
        <v>3860808</v>
      </c>
      <c r="F34" s="127">
        <v>439655.5</v>
      </c>
      <c r="G34" s="120">
        <f>F34/E34</f>
        <v>0.11387655122969077</v>
      </c>
      <c r="H34" s="15"/>
    </row>
    <row r="35" spans="1:8" ht="15">
      <c r="A35" s="16" t="s">
        <v>28</v>
      </c>
      <c r="B35" s="13"/>
      <c r="C35" s="14"/>
      <c r="D35" s="91"/>
      <c r="E35" s="115"/>
      <c r="F35" s="127"/>
      <c r="G35" s="121"/>
      <c r="H35" s="15"/>
    </row>
    <row r="36" spans="1:8" ht="15">
      <c r="A36" s="16" t="s">
        <v>47</v>
      </c>
      <c r="B36" s="13"/>
      <c r="C36" s="14"/>
      <c r="D36" s="91"/>
      <c r="E36" s="115"/>
      <c r="F36" s="127"/>
      <c r="G36" s="121"/>
      <c r="H36" s="15"/>
    </row>
    <row r="37" spans="1:8" ht="15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ht="15">
      <c r="A38" s="17"/>
      <c r="B38" s="18"/>
      <c r="C38" s="14"/>
      <c r="D38" s="91"/>
      <c r="E38" s="111"/>
      <c r="F38" s="111"/>
      <c r="G38" s="121"/>
      <c r="H38" s="15"/>
    </row>
    <row r="39" spans="1:8" ht="15.75">
      <c r="A39" s="19" t="s">
        <v>31</v>
      </c>
      <c r="B39" s="20"/>
      <c r="C39" s="21"/>
      <c r="D39" s="95">
        <f>SUM(D9:D38)</f>
        <v>53</v>
      </c>
      <c r="E39" s="96">
        <f>SUM(E9:E38)</f>
        <v>12543073</v>
      </c>
      <c r="F39" s="96">
        <f>SUM(F9:F38)</f>
        <v>2271310.91</v>
      </c>
      <c r="G39" s="122">
        <f>F39/E39</f>
        <v>0.18108089700187507</v>
      </c>
      <c r="H39" s="15"/>
    </row>
    <row r="40" spans="1:8" ht="15.75">
      <c r="A40" s="22"/>
      <c r="B40" s="22"/>
      <c r="C40" s="22"/>
      <c r="D40" s="98"/>
      <c r="E40" s="99"/>
      <c r="F40" s="100"/>
      <c r="G40" s="100"/>
      <c r="H40" s="2"/>
    </row>
    <row r="41" spans="1:8" ht="18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>
      <c r="A44" s="27" t="s">
        <v>36</v>
      </c>
      <c r="B44" s="28"/>
      <c r="C44" s="14"/>
      <c r="D44" s="87">
        <v>148</v>
      </c>
      <c r="E44" s="88">
        <v>20706552.35</v>
      </c>
      <c r="F44" s="88">
        <v>1114424.25</v>
      </c>
      <c r="G44" s="120">
        <f>1-(+F44/E44)</f>
        <v>0.946180115783495</v>
      </c>
      <c r="H44" s="15"/>
    </row>
    <row r="45" spans="1:8" ht="15.75">
      <c r="A45" s="27" t="s">
        <v>37</v>
      </c>
      <c r="B45" s="28"/>
      <c r="C45" s="14"/>
      <c r="D45" s="87">
        <v>9</v>
      </c>
      <c r="E45" s="88">
        <v>3342624.42</v>
      </c>
      <c r="F45" s="88">
        <v>289033.3</v>
      </c>
      <c r="G45" s="120">
        <f aca="true" t="shared" si="1" ref="G45:G54">1-(+F45/E45)</f>
        <v>0.9135310272160341</v>
      </c>
      <c r="H45" s="15"/>
    </row>
    <row r="46" spans="1:8" ht="15.75">
      <c r="A46" s="27" t="s">
        <v>38</v>
      </c>
      <c r="B46" s="28"/>
      <c r="C46" s="14"/>
      <c r="D46" s="87">
        <v>161</v>
      </c>
      <c r="E46" s="88">
        <v>15485995.18</v>
      </c>
      <c r="F46" s="88">
        <v>913790.19</v>
      </c>
      <c r="G46" s="120">
        <f t="shared" si="1"/>
        <v>0.9409924787281252</v>
      </c>
      <c r="H46" s="15"/>
    </row>
    <row r="47" spans="1:8" ht="15.75">
      <c r="A47" s="27" t="s">
        <v>39</v>
      </c>
      <c r="B47" s="28"/>
      <c r="C47" s="14"/>
      <c r="D47" s="87">
        <v>2</v>
      </c>
      <c r="E47" s="88">
        <v>723955.5</v>
      </c>
      <c r="F47" s="88">
        <v>-11146.5</v>
      </c>
      <c r="G47" s="120">
        <f t="shared" si="1"/>
        <v>1.0153966645739967</v>
      </c>
      <c r="H47" s="15"/>
    </row>
    <row r="48" spans="1:8" ht="15.75">
      <c r="A48" s="27" t="s">
        <v>40</v>
      </c>
      <c r="B48" s="28"/>
      <c r="C48" s="14"/>
      <c r="D48" s="87">
        <v>112</v>
      </c>
      <c r="E48" s="88">
        <v>17464355.75</v>
      </c>
      <c r="F48" s="88">
        <v>1011662.67</v>
      </c>
      <c r="G48" s="120">
        <f t="shared" si="1"/>
        <v>0.9420727174548079</v>
      </c>
      <c r="H48" s="15"/>
    </row>
    <row r="49" spans="1:8" ht="15.7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>
      <c r="A50" s="27" t="s">
        <v>42</v>
      </c>
      <c r="B50" s="28"/>
      <c r="C50" s="14"/>
      <c r="D50" s="87">
        <v>11</v>
      </c>
      <c r="E50" s="88">
        <v>2047440</v>
      </c>
      <c r="F50" s="88">
        <v>150515</v>
      </c>
      <c r="G50" s="120">
        <f t="shared" si="1"/>
        <v>0.9264862462392061</v>
      </c>
      <c r="H50" s="15"/>
    </row>
    <row r="51" spans="1:8" ht="15.75">
      <c r="A51" s="27" t="s">
        <v>43</v>
      </c>
      <c r="B51" s="28"/>
      <c r="C51" s="14"/>
      <c r="D51" s="87">
        <v>4</v>
      </c>
      <c r="E51" s="88">
        <v>1199565</v>
      </c>
      <c r="F51" s="88">
        <v>53665</v>
      </c>
      <c r="G51" s="120">
        <f t="shared" si="1"/>
        <v>0.9552629494858553</v>
      </c>
      <c r="H51" s="15"/>
    </row>
    <row r="52" spans="1:8" ht="15.75">
      <c r="A52" s="54" t="s">
        <v>44</v>
      </c>
      <c r="B52" s="28"/>
      <c r="C52" s="14"/>
      <c r="D52" s="87">
        <v>2</v>
      </c>
      <c r="E52" s="88">
        <v>377600</v>
      </c>
      <c r="F52" s="88">
        <v>12375</v>
      </c>
      <c r="G52" s="120">
        <f t="shared" si="1"/>
        <v>0.9672272245762712</v>
      </c>
      <c r="H52" s="15"/>
    </row>
    <row r="53" spans="1:8" ht="15.7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>
      <c r="A54" s="27" t="s">
        <v>113</v>
      </c>
      <c r="B54" s="28"/>
      <c r="C54" s="14"/>
      <c r="D54" s="87">
        <v>1477</v>
      </c>
      <c r="E54" s="88">
        <v>85241782.37</v>
      </c>
      <c r="F54" s="88">
        <v>10274545.81</v>
      </c>
      <c r="G54" s="120">
        <f t="shared" si="1"/>
        <v>0.8794658496768362</v>
      </c>
      <c r="H54" s="15"/>
    </row>
    <row r="55" spans="1:8" ht="15.7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>
      <c r="A56" s="56"/>
      <c r="B56" s="30"/>
      <c r="C56" s="14"/>
      <c r="D56" s="87"/>
      <c r="E56" s="88"/>
      <c r="F56" s="88"/>
      <c r="G56" s="120"/>
      <c r="H56" s="15"/>
    </row>
    <row r="57" spans="1:8" ht="15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ht="15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ht="15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ht="15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>
      <c r="A61" s="32"/>
      <c r="B61" s="18"/>
      <c r="C61" s="14"/>
      <c r="D61" s="91"/>
      <c r="E61" s="94"/>
      <c r="F61" s="94"/>
      <c r="G61" s="121"/>
      <c r="H61" s="2"/>
    </row>
    <row r="62" spans="1:8" ht="15.75">
      <c r="A62" s="20" t="s">
        <v>48</v>
      </c>
      <c r="B62" s="20"/>
      <c r="C62" s="21"/>
      <c r="D62" s="95">
        <f>SUM(D44:D58)</f>
        <v>1926</v>
      </c>
      <c r="E62" s="96">
        <f>SUM(E44:E61)</f>
        <v>146589870.57</v>
      </c>
      <c r="F62" s="96">
        <f>SUM(F44:F61)</f>
        <v>13808864.72</v>
      </c>
      <c r="G62" s="126">
        <f>1-(+F62/E62)</f>
        <v>0.9057993252446052</v>
      </c>
      <c r="H62" s="2"/>
    </row>
    <row r="63" spans="1:8" ht="15">
      <c r="A63" s="33"/>
      <c r="B63" s="33"/>
      <c r="C63" s="33"/>
      <c r="D63" s="106"/>
      <c r="E63" s="107"/>
      <c r="F63" s="34"/>
      <c r="G63" s="34"/>
      <c r="H63" s="2"/>
    </row>
    <row r="64" spans="1:8" ht="18">
      <c r="A64" s="35" t="s">
        <v>49</v>
      </c>
      <c r="B64" s="36"/>
      <c r="C64" s="36"/>
      <c r="D64" s="108"/>
      <c r="E64" s="108"/>
      <c r="F64" s="109">
        <f>F62+F39</f>
        <v>16080175.63</v>
      </c>
      <c r="G64" s="108"/>
      <c r="H64" s="2"/>
    </row>
    <row r="65" spans="1:8" ht="18">
      <c r="A65" s="35"/>
      <c r="B65" s="36"/>
      <c r="C65" s="36"/>
      <c r="D65" s="36"/>
      <c r="E65" s="36"/>
      <c r="F65" s="37"/>
      <c r="G65" s="36"/>
      <c r="H65" s="2"/>
    </row>
    <row r="66" spans="1:8" ht="15.7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2019-03-08T15:50:44Z</dcterms:modified>
  <cp:category/>
  <cp:version/>
  <cp:contentType/>
  <cp:contentStatus/>
</cp:coreProperties>
</file>