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<sst xmlns="http://schemas.openxmlformats.org/spreadsheetml/2006/main" count="931" uniqueCount="150">
  <si>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</si>
  <si>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</si>
  <si>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</si>
  <si>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</si>
  <si>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</si>
  <si>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</si>
  <si>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</si>
  <si>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</si>
  <si>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</si>
  <si>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</si>
  <si>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</si>
  <si>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</si>
  <si>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</si>
  <si>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</si>
  <si>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</si>
  <si>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</si>
  <si>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</si>
  <si>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</si>
  <si>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</si>
  <si>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</si>
  <si>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</si>
  <si>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</si>
  <si>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</si>
  <si>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</si>
  <si>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</si>
  <si>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</si>
  <si>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</si>
  <si>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</si>
  <si>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</si>
  <si>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</si>
  <si>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</si>
  <si>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</si>
  <si>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</si>
  <si>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</si>
  <si>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</si>
  <si>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</si>
  <si>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</si>
  <si>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</si>
  <si>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</si>
  <si>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</si>
  <si>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</si>
  <si>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</si>
  <si>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</si>
  <si>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</si>
  <si>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</si>
  <si>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</si>
  <si>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</si>
  <si>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</si>
  <si>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</si>
  <si>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</si>
  <si>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</si>
  <si>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</si>
  <si>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</si>
  <si>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</si>
  <si>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</si>
  <si>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</si>
  <si>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</si>
  <si>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</si>
  <si>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</si>
  <si>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</si>
  <si>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</si>
  <si>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</si>
  <si>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</si>
  <si>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</si>
  <si>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</si>
  <si>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</si>
  <si>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</si>
  <si>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</si>
  <si>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</si>
  <si>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</si>
  <si>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</si>
  <si>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</si>
  <si>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</si>
  <si>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</si>
  <si>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</si>
  <si>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</si>
  <si>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</si>
  <si>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</si>
  <si>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</si>
  <si>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</si>
  <si>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</si>
  <si>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</si>
  <si>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</si>
  <si>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</si>
  <si>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</si>
  <si>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</si>
  <si>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</si>
  <si>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</si>
  <si>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</si>
  <si>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</si>
  <si>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</si>
  <si>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</si>
  <si>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</si>
  <si>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</si>
  <si>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</si>
  <si>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</si>
  <si>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</si>
  <si>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</si>
  <si>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</si>
  <si>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</si>
  <si>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</si>
  <si>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</si>
  <si>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</si>
  <si>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</si>
  <si>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</si>
  <si>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</si>
  <si>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</si>
  <si>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</si>
  <si>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</si>
  <si>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</si>
  <si>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</si>
  <si>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 xml:space="preserve">   Bix Six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</si>
  <si>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</si>
  <si>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</si>
  <si>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</si>
  <si>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</si>
  <si>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</si>
  <si>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</si>
  <si>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Double Draw Poker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</si>
  <si>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</si>
  <si>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</si>
  <si>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</si>
  <si>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</si>
  <si>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</si>
  <si>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</si>
  <si>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</si>
  <si>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</si>
  <si>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</si>
  <si>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</si>
  <si>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</si>
  <si>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</si>
  <si>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Lucky Ladies</t>
  </si>
  <si>
    <t xml:space="preserve">   Blackjack Top 3</t>
  </si>
  <si>
    <t xml:space="preserve">   Straight Up 21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</si>
  <si>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</si>
  <si>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</si>
  <si>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</si>
  <si>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</si>
  <si>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</si>
  <si>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</si>
  <si>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Four Card Prime PK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</si>
  <si>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</si>
  <si>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</si>
  <si>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</si>
  <si>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</si>
  <si>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</si>
  <si>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</si>
  <si>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</si>
  <si>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>MONTH ENDED:    AUGUST 2017</t>
  </si>
  <si>
    <t xml:space="preserve">   Trilux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</si>
</sst>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129</v>
      </c>
      <c r="B11" s="13"/>
      <c r="C11" s="14"/>
      <c r="D11" s="15">
        <v>4</v>
      </c>
      <c r="E11" s="16">
        <v>1069705</v>
      </c>
      <c r="F11" s="16">
        <v>279341</v>
      </c>
      <c r="G11" s="17">
        <f>F11/E11</f>
        <v>0.2611383512276749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141</v>
      </c>
      <c r="B13" s="13"/>
      <c r="C13" s="14"/>
      <c r="D13" s="15">
        <v>1</v>
      </c>
      <c r="E13" s="16">
        <v>23610</v>
      </c>
      <c r="F13" s="16">
        <v>11181.5</v>
      </c>
      <c r="G13" s="17">
        <f>F13/E13</f>
        <v>0.4735916984328674</v>
      </c>
      <c r="H13" s="18"/>
    </row>
    <row r="14" spans="1:8" ht="15.75">
      <c r="A14" s="112" t="s">
        <v>61</v>
      </c>
      <c r="B14" s="13"/>
      <c r="C14" s="14"/>
      <c r="D14" s="15">
        <v>1</v>
      </c>
      <c r="E14" s="16">
        <v>80353</v>
      </c>
      <c r="F14" s="16">
        <v>44146</v>
      </c>
      <c r="G14" s="17">
        <f>F14/E14</f>
        <v>0.5494007691063184</v>
      </c>
      <c r="H14" s="18"/>
    </row>
    <row r="15" spans="1:8" ht="15.75">
      <c r="A15" s="112" t="s">
        <v>146</v>
      </c>
      <c r="B15" s="13"/>
      <c r="C15" s="14"/>
      <c r="D15" s="15">
        <v>1</v>
      </c>
      <c r="E15" s="16">
        <v>25207</v>
      </c>
      <c r="F15" s="16">
        <v>5924.5</v>
      </c>
      <c r="G15" s="17">
        <f>F15/E15</f>
        <v>0.2350339191494426</v>
      </c>
      <c r="H15" s="18"/>
    </row>
    <row r="16" spans="1:8" ht="15.75">
      <c r="A16" s="112" t="s">
        <v>66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16</v>
      </c>
      <c r="B18" s="13"/>
      <c r="C18" s="14"/>
      <c r="D18" s="15">
        <v>1</v>
      </c>
      <c r="E18" s="16">
        <v>596243</v>
      </c>
      <c r="F18" s="16">
        <v>114161.5</v>
      </c>
      <c r="G18" s="17">
        <f>F18/E18</f>
        <v>0.19146807593548268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18</v>
      </c>
      <c r="B20" s="13"/>
      <c r="C20" s="14"/>
      <c r="D20" s="15">
        <v>2</v>
      </c>
      <c r="E20" s="16">
        <v>525407</v>
      </c>
      <c r="F20" s="16">
        <v>125793</v>
      </c>
      <c r="G20" s="17">
        <f>F20/E20</f>
        <v>0.23942010669823585</v>
      </c>
      <c r="H20" s="18"/>
    </row>
    <row r="21" spans="1:8" ht="15.75">
      <c r="A21" s="112" t="s">
        <v>19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64</v>
      </c>
      <c r="B22" s="13"/>
      <c r="C22" s="14"/>
      <c r="D22" s="15">
        <v>1</v>
      </c>
      <c r="E22" s="16">
        <v>370357</v>
      </c>
      <c r="F22" s="16">
        <v>43963</v>
      </c>
      <c r="G22" s="17">
        <f>F22/E22</f>
        <v>0.11870438522830674</v>
      </c>
      <c r="H22" s="18"/>
    </row>
    <row r="23" spans="1:8" ht="15.75">
      <c r="A23" s="112" t="s">
        <v>21</v>
      </c>
      <c r="B23" s="13"/>
      <c r="C23" s="14"/>
      <c r="D23" s="15">
        <v>5</v>
      </c>
      <c r="E23" s="16">
        <v>1630517</v>
      </c>
      <c r="F23" s="16">
        <v>335788.5</v>
      </c>
      <c r="G23" s="17">
        <f>F23/E23</f>
        <v>0.20593989513755454</v>
      </c>
      <c r="H23" s="18"/>
    </row>
    <row r="24" spans="1:8" ht="15.75">
      <c r="A24" s="112" t="s">
        <v>22</v>
      </c>
      <c r="B24" s="13"/>
      <c r="C24" s="14"/>
      <c r="D24" s="15">
        <v>2</v>
      </c>
      <c r="E24" s="16">
        <v>165349</v>
      </c>
      <c r="F24" s="16">
        <v>41231.5</v>
      </c>
      <c r="G24" s="17">
        <f>F24/E24</f>
        <v>0.24936044366763632</v>
      </c>
      <c r="H24" s="18"/>
    </row>
    <row r="25" spans="1:8" ht="15.75">
      <c r="A25" s="113" t="s">
        <v>23</v>
      </c>
      <c r="B25" s="13"/>
      <c r="C25" s="14"/>
      <c r="D25" s="15">
        <v>3</v>
      </c>
      <c r="E25" s="16">
        <v>488686</v>
      </c>
      <c r="F25" s="16">
        <v>120859.5</v>
      </c>
      <c r="G25" s="17">
        <f>F25/E25</f>
        <v>0.24731524946489156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1</v>
      </c>
      <c r="E29" s="19">
        <v>46945</v>
      </c>
      <c r="F29" s="19">
        <v>20238</v>
      </c>
      <c r="G29" s="17">
        <f>F29/E29</f>
        <v>0.4311002236659921</v>
      </c>
      <c r="H29" s="18"/>
    </row>
    <row r="30" spans="1:8" ht="15.75">
      <c r="A30" s="114" t="s">
        <v>28</v>
      </c>
      <c r="B30" s="13"/>
      <c r="C30" s="14"/>
      <c r="D30" s="15">
        <v>1</v>
      </c>
      <c r="E30" s="19">
        <v>230964</v>
      </c>
      <c r="F30" s="16">
        <v>67199</v>
      </c>
      <c r="G30" s="17">
        <f>F30/E30</f>
        <v>0.29095010477823385</v>
      </c>
      <c r="H30" s="18"/>
    </row>
    <row r="31" spans="1:8" ht="15.75">
      <c r="A31" s="114" t="s">
        <v>29</v>
      </c>
      <c r="B31" s="13"/>
      <c r="C31" s="14"/>
      <c r="D31" s="15">
        <v>14</v>
      </c>
      <c r="E31" s="19">
        <v>2313885</v>
      </c>
      <c r="F31" s="19">
        <v>241041</v>
      </c>
      <c r="G31" s="17">
        <f>F31/E31</f>
        <v>0.10417155563046565</v>
      </c>
      <c r="H31" s="18"/>
    </row>
    <row r="32" spans="1:8" ht="15.75">
      <c r="A32" s="114" t="s">
        <v>30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120</v>
      </c>
      <c r="B33" s="13"/>
      <c r="C33" s="14"/>
      <c r="D33" s="15">
        <v>1</v>
      </c>
      <c r="E33" s="19">
        <v>147845</v>
      </c>
      <c r="F33" s="19">
        <v>64772</v>
      </c>
      <c r="G33" s="17">
        <f>F33/E33</f>
        <v>0.4381074774256823</v>
      </c>
      <c r="H33" s="18"/>
    </row>
    <row r="34" spans="1:8" ht="15.75">
      <c r="A34" s="114" t="s">
        <v>31</v>
      </c>
      <c r="B34" s="13"/>
      <c r="C34" s="14"/>
      <c r="D34" s="15">
        <v>1</v>
      </c>
      <c r="E34" s="19">
        <v>230649</v>
      </c>
      <c r="F34" s="19">
        <v>42668</v>
      </c>
      <c r="G34" s="17">
        <f>F34/E34</f>
        <v>0.1849910470021548</v>
      </c>
      <c r="H34" s="18"/>
    </row>
    <row r="35" spans="1:8" ht="15">
      <c r="A35" s="20" t="s">
        <v>32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33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39</v>
      </c>
      <c r="E39" s="31">
        <f>SUM(E9:E38)</f>
        <v>7945722</v>
      </c>
      <c r="F39" s="31">
        <f>SUM(F9:F38)</f>
        <v>1558308</v>
      </c>
      <c r="G39" s="32">
        <f>F39/E39</f>
        <v>0.19611911919395117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123</v>
      </c>
      <c r="E44" s="16">
        <v>12039417.65</v>
      </c>
      <c r="F44" s="16">
        <v>744070.51</v>
      </c>
      <c r="G44" s="17">
        <f aca="true" t="shared" si="0" ref="G44:G50">1-(+F44/E44)</f>
        <v>0.938197134476849</v>
      </c>
      <c r="H44" s="18"/>
    </row>
    <row r="45" spans="1:8" ht="15.75">
      <c r="A45" s="45" t="s">
        <v>41</v>
      </c>
      <c r="B45" s="46"/>
      <c r="C45" s="14"/>
      <c r="D45" s="15">
        <v>5</v>
      </c>
      <c r="E45" s="16">
        <v>1672014.84</v>
      </c>
      <c r="F45" s="16">
        <v>58709.34</v>
      </c>
      <c r="G45" s="17">
        <f t="shared" si="0"/>
        <v>0.9648870700214599</v>
      </c>
      <c r="H45" s="18"/>
    </row>
    <row r="46" spans="1:8" ht="15.75">
      <c r="A46" s="45" t="s">
        <v>42</v>
      </c>
      <c r="B46" s="46"/>
      <c r="C46" s="14"/>
      <c r="D46" s="15">
        <v>172</v>
      </c>
      <c r="E46" s="16">
        <v>10653382.25</v>
      </c>
      <c r="F46" s="16">
        <v>700183.05</v>
      </c>
      <c r="G46" s="17">
        <f t="shared" si="0"/>
        <v>0.9342759854505361</v>
      </c>
      <c r="H46" s="18"/>
    </row>
    <row r="47" spans="1:8" ht="15.75">
      <c r="A47" s="45" t="s">
        <v>43</v>
      </c>
      <c r="B47" s="46"/>
      <c r="C47" s="14"/>
      <c r="D47" s="15">
        <v>9</v>
      </c>
      <c r="E47" s="16">
        <v>1176493.5</v>
      </c>
      <c r="F47" s="16">
        <v>87775.04</v>
      </c>
      <c r="G47" s="17">
        <f t="shared" si="0"/>
        <v>0.9253926689777716</v>
      </c>
      <c r="H47" s="18"/>
    </row>
    <row r="48" spans="1:8" ht="15.75">
      <c r="A48" s="45" t="s">
        <v>44</v>
      </c>
      <c r="B48" s="46"/>
      <c r="C48" s="14"/>
      <c r="D48" s="15">
        <v>155</v>
      </c>
      <c r="E48" s="16">
        <v>13030396.06</v>
      </c>
      <c r="F48" s="16">
        <v>928908.1</v>
      </c>
      <c r="G48" s="17">
        <f t="shared" si="0"/>
        <v>0.9287122129118154</v>
      </c>
      <c r="H48" s="18"/>
    </row>
    <row r="49" spans="1:8" ht="15.75">
      <c r="A49" s="45" t="s">
        <v>45</v>
      </c>
      <c r="B49" s="46"/>
      <c r="C49" s="14"/>
      <c r="D49" s="15">
        <v>18</v>
      </c>
      <c r="E49" s="16">
        <v>2563576</v>
      </c>
      <c r="F49" s="16">
        <v>212219</v>
      </c>
      <c r="G49" s="17">
        <f t="shared" si="0"/>
        <v>0.9172175898042422</v>
      </c>
      <c r="H49" s="18"/>
    </row>
    <row r="50" spans="1:8" ht="15.75">
      <c r="A50" s="45" t="s">
        <v>46</v>
      </c>
      <c r="B50" s="46"/>
      <c r="C50" s="14"/>
      <c r="D50" s="15">
        <v>17</v>
      </c>
      <c r="E50" s="16">
        <v>1414154.73</v>
      </c>
      <c r="F50" s="16">
        <v>107609.73</v>
      </c>
      <c r="G50" s="17">
        <f t="shared" si="0"/>
        <v>0.9239052645957632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>
        <v>1</v>
      </c>
      <c r="E52" s="16">
        <v>62950</v>
      </c>
      <c r="F52" s="16">
        <v>18750</v>
      </c>
      <c r="G52" s="17">
        <f>1-(+F52/E52)</f>
        <v>0.7021445591739476</v>
      </c>
      <c r="H52" s="18"/>
    </row>
    <row r="53" spans="1:8" ht="15.75">
      <c r="A53" s="47" t="s">
        <v>70</v>
      </c>
      <c r="B53" s="48"/>
      <c r="C53" s="14"/>
      <c r="D53" s="15">
        <v>1020</v>
      </c>
      <c r="E53" s="16">
        <v>73886948.07</v>
      </c>
      <c r="F53" s="16">
        <v>8583494.77</v>
      </c>
      <c r="G53" s="17">
        <f>1-(+F53/E53)</f>
        <v>0.883829350186882</v>
      </c>
      <c r="H53" s="18"/>
    </row>
    <row r="54" spans="1:8" ht="15.75">
      <c r="A54" s="47" t="s">
        <v>71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49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50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51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34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52</v>
      </c>
      <c r="B60" s="28"/>
      <c r="C60" s="29"/>
      <c r="D60" s="30">
        <f>SUM(D44:D56)</f>
        <v>1520</v>
      </c>
      <c r="E60" s="31">
        <f>SUM(E44:E59)</f>
        <v>116499333.1</v>
      </c>
      <c r="F60" s="31">
        <f>SUM(F44:F59)</f>
        <v>11441719.54</v>
      </c>
      <c r="G60" s="32">
        <f>1-(+F60/E60)</f>
        <v>0.9017872528920082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53</v>
      </c>
      <c r="B62" s="56"/>
      <c r="C62" s="56"/>
      <c r="D62" s="56"/>
      <c r="E62" s="56"/>
      <c r="F62" s="57">
        <f>F60+F39</f>
        <v>13000027.54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1194081</v>
      </c>
      <c r="F10" s="16">
        <v>173448.5</v>
      </c>
      <c r="G10" s="119">
        <f>F10/E10</f>
        <v>0.14525689630770441</v>
      </c>
      <c r="H10" s="18"/>
    </row>
    <row r="11" spans="1:8" ht="15.75">
      <c r="A11" s="112" t="s">
        <v>111</v>
      </c>
      <c r="B11" s="13"/>
      <c r="C11" s="14"/>
      <c r="D11" s="15">
        <v>1</v>
      </c>
      <c r="E11" s="16">
        <v>26492</v>
      </c>
      <c r="F11" s="16">
        <v>13443</v>
      </c>
      <c r="G11" s="119">
        <f>F11/E11</f>
        <v>0.5074362071568775</v>
      </c>
      <c r="H11" s="18"/>
    </row>
    <row r="12" spans="1:8" ht="15.75">
      <c r="A12" s="112" t="s">
        <v>28</v>
      </c>
      <c r="B12" s="13"/>
      <c r="C12" s="14"/>
      <c r="D12" s="15">
        <v>1</v>
      </c>
      <c r="E12" s="16">
        <v>120008</v>
      </c>
      <c r="F12" s="16">
        <v>50876</v>
      </c>
      <c r="G12" s="119">
        <f>F12/E12</f>
        <v>0.4239384041063929</v>
      </c>
      <c r="H12" s="18"/>
    </row>
    <row r="13" spans="1:8" ht="15.75">
      <c r="A13" s="112" t="s">
        <v>87</v>
      </c>
      <c r="B13" s="13"/>
      <c r="C13" s="14"/>
      <c r="D13" s="15"/>
      <c r="E13" s="16"/>
      <c r="F13" s="16"/>
      <c r="G13" s="119"/>
      <c r="H13" s="18"/>
    </row>
    <row r="14" spans="1:8" ht="15.75">
      <c r="A14" s="112" t="s">
        <v>129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132</v>
      </c>
      <c r="B15" s="13"/>
      <c r="C15" s="14"/>
      <c r="D15" s="15">
        <v>24</v>
      </c>
      <c r="E15" s="16">
        <v>3243107</v>
      </c>
      <c r="F15" s="16">
        <v>666543</v>
      </c>
      <c r="G15" s="119">
        <f>F15/E15</f>
        <v>0.20552605880718705</v>
      </c>
      <c r="H15" s="18"/>
    </row>
    <row r="16" spans="1:8" ht="15.75">
      <c r="A16" s="112" t="s">
        <v>137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93</v>
      </c>
      <c r="B17" s="13"/>
      <c r="C17" s="14"/>
      <c r="D17" s="15">
        <v>1</v>
      </c>
      <c r="E17" s="16">
        <v>637149</v>
      </c>
      <c r="F17" s="16">
        <v>91528</v>
      </c>
      <c r="G17" s="119">
        <f aca="true" t="shared" si="0" ref="G17:G22">F17/E17</f>
        <v>0.14365242666942898</v>
      </c>
      <c r="H17" s="18"/>
    </row>
    <row r="18" spans="1:8" ht="15.75">
      <c r="A18" s="114" t="s">
        <v>141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17</v>
      </c>
      <c r="B19" s="13"/>
      <c r="C19" s="14"/>
      <c r="D19" s="15">
        <v>3</v>
      </c>
      <c r="E19" s="16">
        <v>1325906</v>
      </c>
      <c r="F19" s="16">
        <v>368833</v>
      </c>
      <c r="G19" s="119">
        <f t="shared" si="0"/>
        <v>0.2781743200498376</v>
      </c>
      <c r="H19" s="18"/>
    </row>
    <row r="20" spans="1:8" ht="15.75">
      <c r="A20" s="112" t="s">
        <v>68</v>
      </c>
      <c r="B20" s="13"/>
      <c r="C20" s="14"/>
      <c r="D20" s="15">
        <v>1</v>
      </c>
      <c r="E20" s="16">
        <v>59174</v>
      </c>
      <c r="F20" s="16">
        <v>16898</v>
      </c>
      <c r="G20" s="119">
        <f t="shared" si="0"/>
        <v>0.2855646060769933</v>
      </c>
      <c r="H20" s="18"/>
    </row>
    <row r="21" spans="1:8" ht="15.75">
      <c r="A21" s="112" t="s">
        <v>120</v>
      </c>
      <c r="B21" s="13"/>
      <c r="C21" s="14"/>
      <c r="D21" s="15"/>
      <c r="E21" s="16"/>
      <c r="F21" s="16"/>
      <c r="G21" s="119"/>
      <c r="H21" s="18"/>
    </row>
    <row r="22" spans="1:8" ht="15.75">
      <c r="A22" s="112" t="s">
        <v>20</v>
      </c>
      <c r="B22" s="13"/>
      <c r="C22" s="14"/>
      <c r="D22" s="15">
        <v>1</v>
      </c>
      <c r="E22" s="16">
        <v>58653</v>
      </c>
      <c r="F22" s="16">
        <v>20526</v>
      </c>
      <c r="G22" s="119">
        <f t="shared" si="0"/>
        <v>0.34995652396296867</v>
      </c>
      <c r="H22" s="18"/>
    </row>
    <row r="23" spans="1:8" ht="15.75">
      <c r="A23" s="112" t="s">
        <v>143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21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23</v>
      </c>
      <c r="B25" s="13"/>
      <c r="C25" s="14"/>
      <c r="D25" s="15">
        <v>4</v>
      </c>
      <c r="E25" s="16">
        <v>1043786</v>
      </c>
      <c r="F25" s="16">
        <v>262532</v>
      </c>
      <c r="G25" s="119">
        <f>F25/E25</f>
        <v>0.25151898952467266</v>
      </c>
      <c r="H25" s="18"/>
    </row>
    <row r="26" spans="1:8" ht="15.75">
      <c r="A26" s="113" t="s">
        <v>24</v>
      </c>
      <c r="B26" s="13"/>
      <c r="C26" s="14"/>
      <c r="D26" s="15">
        <v>12</v>
      </c>
      <c r="E26" s="16">
        <v>161949</v>
      </c>
      <c r="F26" s="16">
        <v>161949</v>
      </c>
      <c r="G26" s="119">
        <f>F26/E26</f>
        <v>1</v>
      </c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26</v>
      </c>
      <c r="B28" s="13"/>
      <c r="C28" s="14"/>
      <c r="D28" s="15"/>
      <c r="E28" s="16">
        <v>36362</v>
      </c>
      <c r="F28" s="16">
        <v>-3788</v>
      </c>
      <c r="G28" s="119">
        <f aca="true" t="shared" si="1" ref="G28:G34">F28/E28</f>
        <v>-0.10417468786095374</v>
      </c>
      <c r="H28" s="18"/>
    </row>
    <row r="29" spans="1:8" ht="15.75">
      <c r="A29" s="114" t="s">
        <v>27</v>
      </c>
      <c r="B29" s="13"/>
      <c r="C29" s="14"/>
      <c r="D29" s="15">
        <v>1</v>
      </c>
      <c r="E29" s="16">
        <v>157616</v>
      </c>
      <c r="F29" s="16">
        <v>38790.3</v>
      </c>
      <c r="G29" s="119">
        <f t="shared" si="1"/>
        <v>0.24610635976043044</v>
      </c>
      <c r="H29" s="18"/>
    </row>
    <row r="30" spans="1:8" ht="15.75">
      <c r="A30" s="114" t="s">
        <v>78</v>
      </c>
      <c r="B30" s="13"/>
      <c r="C30" s="14"/>
      <c r="D30" s="15">
        <v>1</v>
      </c>
      <c r="E30" s="16">
        <v>79794</v>
      </c>
      <c r="F30" s="16">
        <v>13193</v>
      </c>
      <c r="G30" s="119">
        <f t="shared" si="1"/>
        <v>0.16533824598340727</v>
      </c>
      <c r="H30" s="18"/>
    </row>
    <row r="31" spans="1:8" ht="15.75">
      <c r="A31" s="114" t="s">
        <v>95</v>
      </c>
      <c r="B31" s="13"/>
      <c r="C31" s="14"/>
      <c r="D31" s="15">
        <v>1</v>
      </c>
      <c r="E31" s="16">
        <v>194493</v>
      </c>
      <c r="F31" s="16">
        <v>20604.5</v>
      </c>
      <c r="G31" s="119">
        <f t="shared" si="1"/>
        <v>0.10593954538209602</v>
      </c>
      <c r="H31" s="18"/>
    </row>
    <row r="32" spans="1:8" ht="15.75">
      <c r="A32" s="114" t="s">
        <v>135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31</v>
      </c>
      <c r="B33" s="13"/>
      <c r="C33" s="14"/>
      <c r="D33" s="15">
        <v>2</v>
      </c>
      <c r="E33" s="16">
        <v>283943</v>
      </c>
      <c r="F33" s="16">
        <v>111441</v>
      </c>
      <c r="G33" s="119">
        <f t="shared" si="1"/>
        <v>0.39247665904776663</v>
      </c>
      <c r="H33" s="18"/>
    </row>
    <row r="34" spans="1:8" ht="15.75">
      <c r="A34" s="114" t="s">
        <v>91</v>
      </c>
      <c r="B34" s="13"/>
      <c r="C34" s="14"/>
      <c r="D34" s="15">
        <v>5</v>
      </c>
      <c r="E34" s="16">
        <v>1879077</v>
      </c>
      <c r="F34" s="16">
        <v>325590</v>
      </c>
      <c r="G34" s="119">
        <f t="shared" si="1"/>
        <v>0.17327123901787952</v>
      </c>
      <c r="H34" s="18"/>
    </row>
    <row r="35" spans="1:8" ht="15">
      <c r="A35" s="20" t="s">
        <v>32</v>
      </c>
      <c r="B35" s="13"/>
      <c r="C35" s="14"/>
      <c r="D35" s="21"/>
      <c r="E35" s="70">
        <v>15080</v>
      </c>
      <c r="F35" s="16">
        <v>3016</v>
      </c>
      <c r="G35" s="120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61</v>
      </c>
      <c r="E39" s="31">
        <f>SUM(E9:E38)</f>
        <v>10516670</v>
      </c>
      <c r="F39" s="31">
        <f>SUM(F9:F38)</f>
        <v>2335423.3</v>
      </c>
      <c r="G39" s="107">
        <f>F39/E39</f>
        <v>0.22206870615888868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88</v>
      </c>
      <c r="E44" s="122">
        <v>7780162.55</v>
      </c>
      <c r="F44" s="16">
        <v>471784.39</v>
      </c>
      <c r="G44" s="119">
        <f>1-(+F44/E44)</f>
        <v>0.9393605998630453</v>
      </c>
      <c r="H44" s="18"/>
    </row>
    <row r="45" spans="1:8" ht="15.75">
      <c r="A45" s="45" t="s">
        <v>41</v>
      </c>
      <c r="B45" s="46"/>
      <c r="C45" s="14"/>
      <c r="D45" s="15">
        <v>3</v>
      </c>
      <c r="E45" s="122">
        <v>234031.6</v>
      </c>
      <c r="F45" s="16">
        <v>17267.06</v>
      </c>
      <c r="G45" s="119">
        <f>1-(+F45/E45)</f>
        <v>0.926219108872477</v>
      </c>
      <c r="H45" s="18"/>
    </row>
    <row r="46" spans="1:8" ht="15.75">
      <c r="A46" s="45" t="s">
        <v>42</v>
      </c>
      <c r="B46" s="46"/>
      <c r="C46" s="14"/>
      <c r="D46" s="15">
        <v>177</v>
      </c>
      <c r="E46" s="122">
        <v>9331939.5</v>
      </c>
      <c r="F46" s="16">
        <v>519834.87</v>
      </c>
      <c r="G46" s="119">
        <f>1-(+F46/E46)</f>
        <v>0.9442950878539236</v>
      </c>
      <c r="H46" s="18"/>
    </row>
    <row r="47" spans="1:8" ht="15.75">
      <c r="A47" s="45" t="s">
        <v>43</v>
      </c>
      <c r="B47" s="46"/>
      <c r="C47" s="14"/>
      <c r="D47" s="15">
        <v>6</v>
      </c>
      <c r="E47" s="122">
        <v>3597167.25</v>
      </c>
      <c r="F47" s="16">
        <v>69213.25</v>
      </c>
      <c r="G47" s="119">
        <f>1-(+F47/E47)</f>
        <v>0.9807589569264538</v>
      </c>
      <c r="H47" s="18"/>
    </row>
    <row r="48" spans="1:8" ht="15.75">
      <c r="A48" s="45" t="s">
        <v>44</v>
      </c>
      <c r="B48" s="46"/>
      <c r="C48" s="14"/>
      <c r="D48" s="15">
        <v>98</v>
      </c>
      <c r="E48" s="122">
        <v>10100192.34</v>
      </c>
      <c r="F48" s="16">
        <v>705727.8</v>
      </c>
      <c r="G48" s="119">
        <f aca="true" t="shared" si="2" ref="G48:G54">1-(+F48/E48)</f>
        <v>0.9301272910214697</v>
      </c>
      <c r="H48" s="18"/>
    </row>
    <row r="49" spans="1:8" ht="15.75">
      <c r="A49" s="45" t="s">
        <v>45</v>
      </c>
      <c r="B49" s="46"/>
      <c r="C49" s="14"/>
      <c r="D49" s="15">
        <v>2</v>
      </c>
      <c r="E49" s="122">
        <v>527854</v>
      </c>
      <c r="F49" s="16">
        <v>5152</v>
      </c>
      <c r="G49" s="119">
        <f t="shared" si="2"/>
        <v>0.9902397253786085</v>
      </c>
      <c r="H49" s="18"/>
    </row>
    <row r="50" spans="1:8" ht="15.75">
      <c r="A50" s="45" t="s">
        <v>46</v>
      </c>
      <c r="B50" s="46"/>
      <c r="C50" s="14"/>
      <c r="D50" s="15">
        <v>32</v>
      </c>
      <c r="E50" s="122">
        <v>3065765</v>
      </c>
      <c r="F50" s="16">
        <v>225970.3</v>
      </c>
      <c r="G50" s="119">
        <f t="shared" si="2"/>
        <v>0.9262923609604781</v>
      </c>
      <c r="H50" s="18"/>
    </row>
    <row r="51" spans="1:8" ht="15.75">
      <c r="A51" s="45" t="s">
        <v>47</v>
      </c>
      <c r="B51" s="46"/>
      <c r="C51" s="14"/>
      <c r="D51" s="15">
        <v>4</v>
      </c>
      <c r="E51" s="122">
        <v>200000</v>
      </c>
      <c r="F51" s="16">
        <v>38360</v>
      </c>
      <c r="G51" s="119">
        <f t="shared" si="2"/>
        <v>0.8082</v>
      </c>
      <c r="H51" s="18"/>
    </row>
    <row r="52" spans="1:8" ht="15.75">
      <c r="A52" s="78" t="s">
        <v>48</v>
      </c>
      <c r="B52" s="46"/>
      <c r="C52" s="14"/>
      <c r="D52" s="15">
        <v>11</v>
      </c>
      <c r="E52" s="122">
        <v>634325</v>
      </c>
      <c r="F52" s="16">
        <v>56445</v>
      </c>
      <c r="G52" s="119">
        <f t="shared" si="2"/>
        <v>0.9110156465534229</v>
      </c>
      <c r="H52" s="18"/>
    </row>
    <row r="53" spans="1:8" ht="15.75">
      <c r="A53" s="79" t="s">
        <v>69</v>
      </c>
      <c r="B53" s="46"/>
      <c r="C53" s="14"/>
      <c r="D53" s="15"/>
      <c r="E53" s="122"/>
      <c r="F53" s="16"/>
      <c r="G53" s="119"/>
      <c r="H53" s="18"/>
    </row>
    <row r="54" spans="1:8" ht="15.75">
      <c r="A54" s="45" t="s">
        <v>121</v>
      </c>
      <c r="B54" s="46"/>
      <c r="C54" s="14"/>
      <c r="D54" s="15">
        <v>1173</v>
      </c>
      <c r="E54" s="122">
        <v>66839516.13</v>
      </c>
      <c r="F54" s="16">
        <v>7971765.74</v>
      </c>
      <c r="G54" s="119">
        <f t="shared" si="2"/>
        <v>0.8807327431201738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49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51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34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52</v>
      </c>
      <c r="B62" s="28"/>
      <c r="C62" s="29"/>
      <c r="D62" s="30">
        <f>SUM(D44:D58)</f>
        <v>1594</v>
      </c>
      <c r="E62" s="31">
        <f>SUM(E44:E61)</f>
        <v>102310953.37</v>
      </c>
      <c r="F62" s="31">
        <f>SUM(F44:F61)</f>
        <v>10081520.41</v>
      </c>
      <c r="G62" s="111">
        <f>1-(+F62/E62)</f>
        <v>0.9014619639644943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53</v>
      </c>
      <c r="B64" s="56"/>
      <c r="C64" s="56"/>
      <c r="D64" s="56"/>
      <c r="E64" s="56"/>
      <c r="F64" s="57">
        <f>F62+F39</f>
        <v>12416943.71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392662</v>
      </c>
      <c r="F10" s="16">
        <v>90203.5</v>
      </c>
      <c r="G10" s="119">
        <f>F10/E10</f>
        <v>0.22972301877951012</v>
      </c>
      <c r="H10" s="18"/>
    </row>
    <row r="11" spans="1:8" ht="15.75">
      <c r="A11" s="112" t="s">
        <v>86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28</v>
      </c>
      <c r="B12" s="13"/>
      <c r="C12" s="14"/>
      <c r="D12" s="15">
        <v>1</v>
      </c>
      <c r="E12" s="121">
        <v>12810</v>
      </c>
      <c r="F12" s="16">
        <v>2558</v>
      </c>
      <c r="G12" s="119">
        <f aca="true" t="shared" si="0" ref="G12:G18">F12/E12</f>
        <v>0.19968774395003902</v>
      </c>
      <c r="H12" s="18"/>
    </row>
    <row r="13" spans="1:8" ht="15.75">
      <c r="A13" s="112" t="s">
        <v>87</v>
      </c>
      <c r="B13" s="13"/>
      <c r="C13" s="14"/>
      <c r="D13" s="15">
        <v>9</v>
      </c>
      <c r="E13" s="121">
        <v>831976</v>
      </c>
      <c r="F13" s="16">
        <v>234058</v>
      </c>
      <c r="G13" s="119">
        <f t="shared" si="0"/>
        <v>0.28132782676423357</v>
      </c>
      <c r="H13" s="18"/>
    </row>
    <row r="14" spans="1:8" ht="15.75">
      <c r="A14" s="112" t="s">
        <v>118</v>
      </c>
      <c r="B14" s="13"/>
      <c r="C14" s="14"/>
      <c r="D14" s="15"/>
      <c r="E14" s="121"/>
      <c r="F14" s="16"/>
      <c r="G14" s="119"/>
      <c r="H14" s="18"/>
    </row>
    <row r="15" spans="1:8" ht="15.75">
      <c r="A15" s="112" t="s">
        <v>139</v>
      </c>
      <c r="B15" s="13"/>
      <c r="C15" s="14"/>
      <c r="D15" s="15">
        <v>1</v>
      </c>
      <c r="E15" s="121">
        <v>123877</v>
      </c>
      <c r="F15" s="16">
        <v>35769</v>
      </c>
      <c r="G15" s="119">
        <f t="shared" si="0"/>
        <v>0.2887460949167319</v>
      </c>
      <c r="H15" s="18"/>
    </row>
    <row r="16" spans="1:8" ht="15.75">
      <c r="A16" s="112" t="s">
        <v>14</v>
      </c>
      <c r="B16" s="13"/>
      <c r="C16" s="14"/>
      <c r="D16" s="15"/>
      <c r="E16" s="121"/>
      <c r="F16" s="16"/>
      <c r="G16" s="119"/>
      <c r="H16" s="18"/>
    </row>
    <row r="17" spans="1:8" ht="15.75">
      <c r="A17" s="112" t="s">
        <v>63</v>
      </c>
      <c r="B17" s="13"/>
      <c r="C17" s="14"/>
      <c r="D17" s="15">
        <v>1</v>
      </c>
      <c r="E17" s="121">
        <v>188883</v>
      </c>
      <c r="F17" s="16">
        <v>44984</v>
      </c>
      <c r="G17" s="119">
        <f t="shared" si="0"/>
        <v>0.2381580131615868</v>
      </c>
      <c r="H17" s="18"/>
    </row>
    <row r="18" spans="1:8" ht="15.75">
      <c r="A18" s="112" t="s">
        <v>16</v>
      </c>
      <c r="B18" s="13"/>
      <c r="C18" s="14"/>
      <c r="D18" s="15">
        <v>1</v>
      </c>
      <c r="E18" s="121">
        <v>546563</v>
      </c>
      <c r="F18" s="16">
        <v>-22093</v>
      </c>
      <c r="G18" s="119">
        <f t="shared" si="0"/>
        <v>-0.04042168972286818</v>
      </c>
      <c r="H18" s="18"/>
    </row>
    <row r="19" spans="1:8" ht="15.75">
      <c r="A19" s="112" t="s">
        <v>17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140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88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120</v>
      </c>
      <c r="B22" s="13"/>
      <c r="C22" s="14"/>
      <c r="D22" s="15">
        <v>1</v>
      </c>
      <c r="E22" s="121">
        <v>137560</v>
      </c>
      <c r="F22" s="16">
        <v>49161</v>
      </c>
      <c r="G22" s="119">
        <f>F22/E22</f>
        <v>0.3573785984297761</v>
      </c>
      <c r="H22" s="18"/>
    </row>
    <row r="23" spans="1:8" ht="15.75">
      <c r="A23" s="112" t="s">
        <v>84</v>
      </c>
      <c r="B23" s="13"/>
      <c r="C23" s="14"/>
      <c r="D23" s="15">
        <v>1</v>
      </c>
      <c r="E23" s="121">
        <v>39520</v>
      </c>
      <c r="F23" s="16">
        <v>7316.5</v>
      </c>
      <c r="G23" s="119">
        <f>F23/E23</f>
        <v>0.1851341093117409</v>
      </c>
      <c r="H23" s="18"/>
    </row>
    <row r="24" spans="1:8" ht="15.75">
      <c r="A24" s="112" t="s">
        <v>89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23</v>
      </c>
      <c r="B25" s="13"/>
      <c r="C25" s="14"/>
      <c r="D25" s="15">
        <v>1</v>
      </c>
      <c r="E25" s="121">
        <v>42962</v>
      </c>
      <c r="F25" s="16">
        <v>13267</v>
      </c>
      <c r="G25" s="119">
        <f>F25/E25</f>
        <v>0.30880778362273636</v>
      </c>
      <c r="H25" s="18"/>
    </row>
    <row r="26" spans="1:8" ht="15.75">
      <c r="A26" s="113" t="s">
        <v>24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27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128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90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146</v>
      </c>
      <c r="B32" s="13"/>
      <c r="C32" s="14"/>
      <c r="D32" s="15">
        <v>1</v>
      </c>
      <c r="E32" s="16">
        <v>89889</v>
      </c>
      <c r="F32" s="16">
        <v>35189</v>
      </c>
      <c r="G32" s="119">
        <f>F32/E32</f>
        <v>0.39147170399047715</v>
      </c>
      <c r="H32" s="18"/>
    </row>
    <row r="33" spans="1:8" ht="15.75">
      <c r="A33" s="114" t="s">
        <v>31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91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32</v>
      </c>
      <c r="B35" s="13"/>
      <c r="C35" s="14"/>
      <c r="D35" s="21"/>
      <c r="E35" s="70"/>
      <c r="F35" s="16"/>
      <c r="G35" s="120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20</v>
      </c>
      <c r="E39" s="31">
        <f>SUM(E9:E38)</f>
        <v>2406702</v>
      </c>
      <c r="F39" s="31">
        <f>SUM(F9:F38)</f>
        <v>490413</v>
      </c>
      <c r="G39" s="107">
        <f>F39/E39</f>
        <v>0.2037697230483874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26</v>
      </c>
      <c r="E44" s="16">
        <v>3344240.15</v>
      </c>
      <c r="F44" s="16">
        <v>172798.84</v>
      </c>
      <c r="G44" s="119">
        <f>1-(+F44/E44)</f>
        <v>0.9483294164744718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42</v>
      </c>
      <c r="B46" s="46"/>
      <c r="C46" s="14"/>
      <c r="D46" s="15">
        <v>156</v>
      </c>
      <c r="E46" s="16">
        <v>10608634</v>
      </c>
      <c r="F46" s="16">
        <v>799808.72</v>
      </c>
      <c r="G46" s="119">
        <f aca="true" t="shared" si="1" ref="G46:G52">1-(+F46/E46)</f>
        <v>0.9246077562860591</v>
      </c>
      <c r="H46" s="18"/>
    </row>
    <row r="47" spans="1:8" ht="15.75">
      <c r="A47" s="45" t="s">
        <v>43</v>
      </c>
      <c r="B47" s="46"/>
      <c r="C47" s="14"/>
      <c r="D47" s="15">
        <v>31</v>
      </c>
      <c r="E47" s="16">
        <v>1963712.5</v>
      </c>
      <c r="F47" s="16">
        <v>169843.44</v>
      </c>
      <c r="G47" s="119">
        <f t="shared" si="1"/>
        <v>0.9135090090835598</v>
      </c>
      <c r="H47" s="18"/>
    </row>
    <row r="48" spans="1:8" ht="15.75">
      <c r="A48" s="45" t="s">
        <v>44</v>
      </c>
      <c r="B48" s="46"/>
      <c r="C48" s="14"/>
      <c r="D48" s="15">
        <v>132</v>
      </c>
      <c r="E48" s="16">
        <v>10378278</v>
      </c>
      <c r="F48" s="16">
        <v>1034547.17</v>
      </c>
      <c r="G48" s="119">
        <f t="shared" si="1"/>
        <v>0.9003161054271238</v>
      </c>
      <c r="H48" s="18"/>
    </row>
    <row r="49" spans="1:8" ht="15.75">
      <c r="A49" s="45" t="s">
        <v>45</v>
      </c>
      <c r="B49" s="46"/>
      <c r="C49" s="14"/>
      <c r="D49" s="15">
        <v>6</v>
      </c>
      <c r="E49" s="16">
        <v>778804</v>
      </c>
      <c r="F49" s="16">
        <v>58388</v>
      </c>
      <c r="G49" s="119">
        <f t="shared" si="1"/>
        <v>0.9250286336485175</v>
      </c>
      <c r="H49" s="18"/>
    </row>
    <row r="50" spans="1:8" ht="15.75">
      <c r="A50" s="45" t="s">
        <v>46</v>
      </c>
      <c r="B50" s="46"/>
      <c r="C50" s="14"/>
      <c r="D50" s="15">
        <v>6</v>
      </c>
      <c r="E50" s="16">
        <v>1670575</v>
      </c>
      <c r="F50" s="16">
        <v>121565</v>
      </c>
      <c r="G50" s="119">
        <f t="shared" si="1"/>
        <v>0.9272316417999791</v>
      </c>
      <c r="H50" s="18"/>
    </row>
    <row r="51" spans="1:8" ht="15.75">
      <c r="A51" s="45" t="s">
        <v>47</v>
      </c>
      <c r="B51" s="46"/>
      <c r="C51" s="14"/>
      <c r="D51" s="15">
        <v>1</v>
      </c>
      <c r="E51" s="16">
        <v>187550</v>
      </c>
      <c r="F51" s="16">
        <v>14640</v>
      </c>
      <c r="G51" s="119">
        <f t="shared" si="1"/>
        <v>0.921940815782458</v>
      </c>
      <c r="H51" s="18"/>
    </row>
    <row r="52" spans="1:8" ht="15.75">
      <c r="A52" s="78" t="s">
        <v>48</v>
      </c>
      <c r="B52" s="46"/>
      <c r="C52" s="14"/>
      <c r="D52" s="15">
        <v>1</v>
      </c>
      <c r="E52" s="16">
        <v>524725</v>
      </c>
      <c r="F52" s="16">
        <v>37250</v>
      </c>
      <c r="G52" s="119">
        <f t="shared" si="1"/>
        <v>0.9290104340368764</v>
      </c>
      <c r="H52" s="18"/>
    </row>
    <row r="53" spans="1:8" ht="15.75">
      <c r="A53" s="79" t="s">
        <v>69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121</v>
      </c>
      <c r="B54" s="46"/>
      <c r="C54" s="14"/>
      <c r="D54" s="15">
        <v>535</v>
      </c>
      <c r="E54" s="16">
        <v>34726177.51</v>
      </c>
      <c r="F54" s="16">
        <v>3987761.14</v>
      </c>
      <c r="G54" s="119">
        <f>1-(+F54/E54)</f>
        <v>0.8851655602217763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49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51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34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52</v>
      </c>
      <c r="B61" s="28"/>
      <c r="C61" s="56"/>
      <c r="D61" s="30">
        <f>SUM(D44:D57)</f>
        <v>894</v>
      </c>
      <c r="E61" s="31">
        <f>SUM(E44:E60)</f>
        <v>64182696.16</v>
      </c>
      <c r="F61" s="31">
        <f>SUM(F44:F60)</f>
        <v>6396602.3100000005</v>
      </c>
      <c r="G61" s="111">
        <f>1-(+F61/E61)</f>
        <v>0.9003375879683518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53</v>
      </c>
      <c r="B63" s="60"/>
      <c r="C63" s="60"/>
      <c r="D63" s="56"/>
      <c r="E63" s="56"/>
      <c r="F63" s="57">
        <f>F61+F39</f>
        <v>6887015.3100000005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57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82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119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83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28</v>
      </c>
      <c r="B17" s="13"/>
      <c r="C17" s="14"/>
      <c r="D17" s="15">
        <v>1</v>
      </c>
      <c r="E17" s="16">
        <v>114219</v>
      </c>
      <c r="F17" s="16">
        <v>36008</v>
      </c>
      <c r="G17" s="17">
        <f>F17/E17</f>
        <v>0.31525402953974385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173817</v>
      </c>
      <c r="F18" s="16">
        <v>61232</v>
      </c>
      <c r="G18" s="17">
        <f>F18/E18</f>
        <v>0.3522785458269329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18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84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20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21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22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23</v>
      </c>
      <c r="B25" s="13"/>
      <c r="C25" s="14"/>
      <c r="D25" s="15">
        <v>1</v>
      </c>
      <c r="E25" s="16">
        <v>25497</v>
      </c>
      <c r="F25" s="16">
        <v>4062</v>
      </c>
      <c r="G25" s="17">
        <f>F25/E25</f>
        <v>0.15931286033651018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1</v>
      </c>
      <c r="E29" s="16">
        <v>18409</v>
      </c>
      <c r="F29" s="16">
        <v>1546</v>
      </c>
      <c r="G29" s="17">
        <f>F29/E29</f>
        <v>0.08398066163289696</v>
      </c>
      <c r="H29" s="18"/>
    </row>
    <row r="30" spans="1:8" ht="15.75">
      <c r="A30" s="114" t="s">
        <v>138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31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61</v>
      </c>
      <c r="B32" s="13"/>
      <c r="C32" s="14"/>
      <c r="D32" s="15">
        <v>1</v>
      </c>
      <c r="E32" s="16">
        <v>106595</v>
      </c>
      <c r="F32" s="16">
        <v>24039.5</v>
      </c>
      <c r="G32" s="17">
        <f>F32/E32</f>
        <v>0.22552183498287912</v>
      </c>
      <c r="H32" s="18"/>
    </row>
    <row r="33" spans="1:8" ht="15.75">
      <c r="A33" s="114" t="s">
        <v>76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145</v>
      </c>
      <c r="B34" s="13"/>
      <c r="C34" s="14"/>
      <c r="D34" s="15">
        <v>5</v>
      </c>
      <c r="E34" s="16">
        <v>332819</v>
      </c>
      <c r="F34" s="16">
        <v>86627.5</v>
      </c>
      <c r="G34" s="17">
        <f>F34/E34</f>
        <v>0.260284118394683</v>
      </c>
      <c r="H34" s="18"/>
    </row>
    <row r="35" spans="1:8" ht="15">
      <c r="A35" s="20" t="s">
        <v>32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11</v>
      </c>
      <c r="E39" s="31">
        <f>SUM(E9:E38)</f>
        <v>771356</v>
      </c>
      <c r="F39" s="31">
        <f>SUM(F9:F38)</f>
        <v>213515</v>
      </c>
      <c r="G39" s="32">
        <f>F39/E39</f>
        <v>0.27680474385368103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40</v>
      </c>
      <c r="E44" s="16">
        <v>2719675.45</v>
      </c>
      <c r="F44" s="16">
        <v>135706.35</v>
      </c>
      <c r="G44" s="17">
        <f>1-(+F44/E44)</f>
        <v>0.950102005737486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46</v>
      </c>
      <c r="E46" s="16">
        <v>2540188.25</v>
      </c>
      <c r="F46" s="16">
        <v>237357.35</v>
      </c>
      <c r="G46" s="17">
        <f>1-(+F46/E46)</f>
        <v>0.9065591497008145</v>
      </c>
      <c r="H46" s="18"/>
    </row>
    <row r="47" spans="1:8" ht="15.75">
      <c r="A47" s="45" t="s">
        <v>43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44</v>
      </c>
      <c r="B48" s="46"/>
      <c r="C48" s="14"/>
      <c r="D48" s="15">
        <v>28</v>
      </c>
      <c r="E48" s="16">
        <v>2310467.37</v>
      </c>
      <c r="F48" s="16">
        <v>169836.37</v>
      </c>
      <c r="G48" s="17">
        <f>1-(+F48/E48)</f>
        <v>0.9264926342586695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4</v>
      </c>
      <c r="E50" s="16">
        <v>182925</v>
      </c>
      <c r="F50" s="16">
        <v>17540</v>
      </c>
      <c r="G50" s="17">
        <f>1-(+F50/E50)</f>
        <v>0.9041137078037447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70</v>
      </c>
      <c r="B53" s="48"/>
      <c r="C53" s="14"/>
      <c r="D53" s="123">
        <v>334</v>
      </c>
      <c r="E53" s="124">
        <v>19460749.51</v>
      </c>
      <c r="F53" s="124">
        <v>2460764.86</v>
      </c>
      <c r="G53" s="17">
        <f>1-(+F53/E53)</f>
        <v>0.8735524107776258</v>
      </c>
      <c r="H53" s="18"/>
    </row>
    <row r="54" spans="1:8" ht="15.75">
      <c r="A54" s="45" t="s">
        <v>71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49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50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51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34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52</v>
      </c>
      <c r="B60" s="28"/>
      <c r="C60" s="29"/>
      <c r="D60" s="30">
        <f>SUM(D44:D56)</f>
        <v>452</v>
      </c>
      <c r="E60" s="31">
        <f>SUM(E44:E59)</f>
        <v>27214005.580000002</v>
      </c>
      <c r="F60" s="31">
        <f>SUM(F44:F59)</f>
        <v>3021204.9299999997</v>
      </c>
      <c r="G60" s="32">
        <f>1-(F60/E60)</f>
        <v>0.8889834529827417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53</v>
      </c>
      <c r="B62" s="56"/>
      <c r="C62" s="59"/>
      <c r="D62" s="75"/>
      <c r="E62" s="56"/>
      <c r="F62" s="57">
        <f>F60+F39</f>
        <v>3234719.9299999997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AUGUST 2017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112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153299</v>
      </c>
      <c r="F10" s="16">
        <v>54287</v>
      </c>
      <c r="G10" s="17">
        <f>F10/E10</f>
        <v>0.354124945368202</v>
      </c>
      <c r="H10" s="103"/>
    </row>
    <row r="11" spans="1:8" ht="15.75">
      <c r="A11" s="112" t="s">
        <v>60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74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15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76</v>
      </c>
      <c r="B14" s="13"/>
      <c r="C14" s="14"/>
      <c r="D14" s="15">
        <v>11</v>
      </c>
      <c r="E14" s="16">
        <v>723722</v>
      </c>
      <c r="F14" s="16">
        <v>102341.5</v>
      </c>
      <c r="G14" s="17">
        <f>F14/E14</f>
        <v>0.14140996128347624</v>
      </c>
      <c r="H14" s="103"/>
    </row>
    <row r="15" spans="1:8" ht="15.75">
      <c r="A15" s="112" t="s">
        <v>28</v>
      </c>
      <c r="B15" s="13"/>
      <c r="C15" s="14"/>
      <c r="D15" s="15">
        <v>2</v>
      </c>
      <c r="E15" s="16">
        <v>423327</v>
      </c>
      <c r="F15" s="16">
        <v>121275</v>
      </c>
      <c r="G15" s="17">
        <f>F15/E15</f>
        <v>0.2864806638839479</v>
      </c>
      <c r="H15" s="103"/>
    </row>
    <row r="16" spans="1:8" ht="15.75">
      <c r="A16" s="112" t="s">
        <v>77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120</v>
      </c>
      <c r="B17" s="13"/>
      <c r="C17" s="14"/>
      <c r="D17" s="15">
        <v>1</v>
      </c>
      <c r="E17" s="16">
        <v>92652</v>
      </c>
      <c r="F17" s="16">
        <v>24790</v>
      </c>
      <c r="G17" s="17">
        <f>F17/E17</f>
        <v>0.26756033329016105</v>
      </c>
      <c r="H17" s="103"/>
    </row>
    <row r="18" spans="1:8" ht="15.75">
      <c r="A18" s="112" t="s">
        <v>16</v>
      </c>
      <c r="B18" s="13"/>
      <c r="C18" s="14"/>
      <c r="D18" s="15"/>
      <c r="E18" s="16"/>
      <c r="F18" s="16"/>
      <c r="G18" s="17"/>
      <c r="H18" s="103"/>
    </row>
    <row r="19" spans="1:8" ht="15.75">
      <c r="A19" s="112" t="s">
        <v>18</v>
      </c>
      <c r="B19" s="13"/>
      <c r="C19" s="14"/>
      <c r="D19" s="15">
        <v>1</v>
      </c>
      <c r="E19" s="16">
        <v>359074</v>
      </c>
      <c r="F19" s="16">
        <v>104418</v>
      </c>
      <c r="G19" s="17">
        <f>F19/E19</f>
        <v>0.2907979970702418</v>
      </c>
      <c r="H19" s="103"/>
    </row>
    <row r="20" spans="1:8" ht="15.75">
      <c r="A20" s="112" t="s">
        <v>110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113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20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127</v>
      </c>
      <c r="B23" s="13"/>
      <c r="C23" s="14"/>
      <c r="D23" s="15"/>
      <c r="E23" s="16"/>
      <c r="F23" s="16"/>
      <c r="G23" s="17"/>
      <c r="H23" s="103"/>
    </row>
    <row r="24" spans="1:8" ht="15.75">
      <c r="A24" s="112" t="s">
        <v>21</v>
      </c>
      <c r="B24" s="13"/>
      <c r="C24" s="14"/>
      <c r="D24" s="15">
        <v>2</v>
      </c>
      <c r="E24" s="16">
        <v>261523</v>
      </c>
      <c r="F24" s="16">
        <v>8040.5</v>
      </c>
      <c r="G24" s="17">
        <f>F24/E24</f>
        <v>0.030744905801784163</v>
      </c>
      <c r="H24" s="103"/>
    </row>
    <row r="25" spans="1:8" ht="15.75">
      <c r="A25" s="113" t="s">
        <v>23</v>
      </c>
      <c r="B25" s="13"/>
      <c r="C25" s="14"/>
      <c r="D25" s="15">
        <v>2</v>
      </c>
      <c r="E25" s="16">
        <v>89864</v>
      </c>
      <c r="F25" s="16">
        <v>24914</v>
      </c>
      <c r="G25" s="17">
        <f>F25/E25</f>
        <v>0.2772411644262441</v>
      </c>
      <c r="H25" s="103"/>
    </row>
    <row r="26" spans="1:8" ht="15.75">
      <c r="A26" s="113" t="s">
        <v>24</v>
      </c>
      <c r="B26" s="13"/>
      <c r="C26" s="14"/>
      <c r="D26" s="15">
        <v>4</v>
      </c>
      <c r="E26" s="16">
        <v>24935</v>
      </c>
      <c r="F26" s="16">
        <v>24935</v>
      </c>
      <c r="G26" s="17">
        <f>F26/E26</f>
        <v>1</v>
      </c>
      <c r="H26" s="103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26</v>
      </c>
      <c r="B28" s="13"/>
      <c r="C28" s="14"/>
      <c r="D28" s="15"/>
      <c r="E28" s="16">
        <v>5332</v>
      </c>
      <c r="F28" s="16">
        <v>5332</v>
      </c>
      <c r="G28" s="17">
        <f>F28/E28</f>
        <v>1</v>
      </c>
      <c r="H28" s="103"/>
    </row>
    <row r="29" spans="1:8" ht="15.75">
      <c r="A29" s="114" t="s">
        <v>114</v>
      </c>
      <c r="B29" s="13"/>
      <c r="C29" s="14"/>
      <c r="D29" s="15">
        <v>1</v>
      </c>
      <c r="E29" s="16">
        <v>98717</v>
      </c>
      <c r="F29" s="16">
        <v>23908</v>
      </c>
      <c r="G29" s="17">
        <f>F29/E29</f>
        <v>0.24218726257888712</v>
      </c>
      <c r="H29" s="103"/>
    </row>
    <row r="30" spans="1:8" ht="15.75">
      <c r="A30" s="114" t="s">
        <v>149</v>
      </c>
      <c r="B30" s="13"/>
      <c r="C30" s="14"/>
      <c r="D30" s="15">
        <v>1</v>
      </c>
      <c r="E30" s="16">
        <v>198054</v>
      </c>
      <c r="F30" s="16">
        <v>51860.5</v>
      </c>
      <c r="G30" s="17">
        <f>F30/E30</f>
        <v>0.26185030345259375</v>
      </c>
      <c r="H30" s="103"/>
    </row>
    <row r="31" spans="1:8" ht="15.75">
      <c r="A31" s="114" t="s">
        <v>79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117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78</v>
      </c>
      <c r="B33" s="13"/>
      <c r="C33" s="14"/>
      <c r="D33" s="15"/>
      <c r="E33" s="16">
        <v>300</v>
      </c>
      <c r="F33" s="16">
        <v>275</v>
      </c>
      <c r="G33" s="17">
        <f>F33/E33</f>
        <v>0.9166666666666666</v>
      </c>
      <c r="H33" s="103"/>
    </row>
    <row r="34" spans="1:8" ht="15.75">
      <c r="A34" s="114" t="s">
        <v>115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32</v>
      </c>
      <c r="B35" s="13"/>
      <c r="C35" s="14"/>
      <c r="D35" s="21"/>
      <c r="E35" s="70">
        <v>34260</v>
      </c>
      <c r="F35" s="16">
        <v>5000</v>
      </c>
      <c r="G35" s="23"/>
      <c r="H35" s="103"/>
    </row>
    <row r="36" spans="1:8" ht="15">
      <c r="A36" s="20" t="s">
        <v>51</v>
      </c>
      <c r="B36" s="13"/>
      <c r="C36" s="14"/>
      <c r="D36" s="21"/>
      <c r="E36" s="70"/>
      <c r="F36" s="16"/>
      <c r="G36" s="23"/>
      <c r="H36" s="103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35</v>
      </c>
      <c r="B39" s="28"/>
      <c r="C39" s="29"/>
      <c r="D39" s="30">
        <f>SUM(D9:D38)</f>
        <v>26</v>
      </c>
      <c r="E39" s="31">
        <f>SUM(E9:E38)</f>
        <v>2465059</v>
      </c>
      <c r="F39" s="31">
        <f>SUM(F9:F38)</f>
        <v>551376.5</v>
      </c>
      <c r="G39" s="32">
        <f>F39/E39</f>
        <v>0.22367679637688184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105"/>
    </row>
    <row r="44" spans="1:8" ht="15.75">
      <c r="A44" s="45" t="s">
        <v>40</v>
      </c>
      <c r="B44" s="46"/>
      <c r="C44" s="14"/>
      <c r="D44" s="15">
        <v>37</v>
      </c>
      <c r="E44" s="16">
        <v>628862.6</v>
      </c>
      <c r="F44" s="16">
        <v>66555.1</v>
      </c>
      <c r="G44" s="17">
        <f>1-(+F44/E44)</f>
        <v>0.8941659115997675</v>
      </c>
      <c r="H44" s="103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42</v>
      </c>
      <c r="B46" s="46"/>
      <c r="C46" s="14"/>
      <c r="D46" s="15">
        <v>140</v>
      </c>
      <c r="E46" s="16">
        <v>5521551.5</v>
      </c>
      <c r="F46" s="16">
        <v>456100.88</v>
      </c>
      <c r="G46" s="17">
        <f aca="true" t="shared" si="0" ref="G46:G52">1-(+F46/E46)</f>
        <v>0.9173962463267797</v>
      </c>
      <c r="H46" s="103"/>
    </row>
    <row r="47" spans="1:8" ht="15.75">
      <c r="A47" s="45" t="s">
        <v>43</v>
      </c>
      <c r="B47" s="46"/>
      <c r="C47" s="14"/>
      <c r="D47" s="15">
        <v>25</v>
      </c>
      <c r="E47" s="16">
        <v>1332421</v>
      </c>
      <c r="F47" s="16">
        <v>130215</v>
      </c>
      <c r="G47" s="17">
        <f t="shared" si="0"/>
        <v>0.9022718795335708</v>
      </c>
      <c r="H47" s="103"/>
    </row>
    <row r="48" spans="1:8" ht="15.75">
      <c r="A48" s="45" t="s">
        <v>44</v>
      </c>
      <c r="B48" s="46"/>
      <c r="C48" s="14"/>
      <c r="D48" s="15">
        <v>95</v>
      </c>
      <c r="E48" s="16">
        <v>6088107</v>
      </c>
      <c r="F48" s="16">
        <v>476715.88</v>
      </c>
      <c r="G48" s="17">
        <f t="shared" si="0"/>
        <v>0.9216971909330766</v>
      </c>
      <c r="H48" s="103"/>
    </row>
    <row r="49" spans="1:8" ht="15.75">
      <c r="A49" s="45" t="s">
        <v>45</v>
      </c>
      <c r="B49" s="46"/>
      <c r="C49" s="14"/>
      <c r="D49" s="15">
        <v>2</v>
      </c>
      <c r="E49" s="16">
        <v>191962</v>
      </c>
      <c r="F49" s="16">
        <v>15776</v>
      </c>
      <c r="G49" s="17">
        <f t="shared" si="0"/>
        <v>0.9178170679613673</v>
      </c>
      <c r="H49" s="103"/>
    </row>
    <row r="50" spans="1:8" ht="15.75">
      <c r="A50" s="45" t="s">
        <v>46</v>
      </c>
      <c r="B50" s="46"/>
      <c r="C50" s="14"/>
      <c r="D50" s="15">
        <v>9</v>
      </c>
      <c r="E50" s="16">
        <v>2099245</v>
      </c>
      <c r="F50" s="16">
        <v>163271</v>
      </c>
      <c r="G50" s="17">
        <f t="shared" si="0"/>
        <v>0.9222239424173929</v>
      </c>
      <c r="H50" s="103"/>
    </row>
    <row r="51" spans="1:8" ht="15.75">
      <c r="A51" s="45" t="s">
        <v>47</v>
      </c>
      <c r="B51" s="46"/>
      <c r="C51" s="14"/>
      <c r="D51" s="15">
        <v>4</v>
      </c>
      <c r="E51" s="16">
        <v>973390</v>
      </c>
      <c r="F51" s="16">
        <v>28620</v>
      </c>
      <c r="G51" s="17">
        <f t="shared" si="0"/>
        <v>0.9705976021943928</v>
      </c>
      <c r="H51" s="103"/>
    </row>
    <row r="52" spans="1:8" ht="15.75">
      <c r="A52" s="45" t="s">
        <v>48</v>
      </c>
      <c r="B52" s="46"/>
      <c r="C52" s="14"/>
      <c r="D52" s="15">
        <v>2</v>
      </c>
      <c r="E52" s="16">
        <v>433600</v>
      </c>
      <c r="F52" s="16">
        <v>-52025</v>
      </c>
      <c r="G52" s="17">
        <f t="shared" si="0"/>
        <v>1.1199838560885609</v>
      </c>
      <c r="H52" s="103"/>
    </row>
    <row r="53" spans="1:8" ht="15.75">
      <c r="A53" s="47" t="s">
        <v>69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70</v>
      </c>
      <c r="B54" s="48"/>
      <c r="C54" s="14"/>
      <c r="D54" s="15">
        <v>555</v>
      </c>
      <c r="E54" s="16">
        <v>28372790.71</v>
      </c>
      <c r="F54" s="16">
        <v>3256071.55</v>
      </c>
      <c r="G54" s="17">
        <f>1-(+F54/E54)</f>
        <v>0.885239644443844</v>
      </c>
      <c r="H54" s="103"/>
    </row>
    <row r="55" spans="1:8" ht="15.75">
      <c r="A55" s="45" t="s">
        <v>71</v>
      </c>
      <c r="B55" s="48"/>
      <c r="C55" s="14"/>
      <c r="D55" s="15">
        <v>10</v>
      </c>
      <c r="E55" s="16">
        <v>1001376.53</v>
      </c>
      <c r="F55" s="16">
        <v>51118.06</v>
      </c>
      <c r="G55" s="17">
        <f>1-(+F55/E55)</f>
        <v>0.9489522088159985</v>
      </c>
      <c r="H55" s="103"/>
    </row>
    <row r="56" spans="1:8" ht="15">
      <c r="A56" s="20" t="s">
        <v>49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50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51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34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52</v>
      </c>
      <c r="B61" s="51"/>
      <c r="C61" s="51"/>
      <c r="D61" s="30">
        <f>SUM(D44:D57)</f>
        <v>879</v>
      </c>
      <c r="E61" s="31">
        <f>SUM(E44:E60)</f>
        <v>46643306.34</v>
      </c>
      <c r="F61" s="31">
        <f>SUM(F44:F60)</f>
        <v>4592418.47</v>
      </c>
      <c r="G61" s="32">
        <f>1-(F61/E61)</f>
        <v>0.9015417467080015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53</v>
      </c>
      <c r="B63" s="56"/>
      <c r="C63" s="56"/>
      <c r="D63" s="75"/>
      <c r="E63" s="56"/>
      <c r="F63" s="57">
        <f>F61+F39</f>
        <v>5143794.97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99</v>
      </c>
      <c r="B3" s="56"/>
      <c r="C3" s="29"/>
      <c r="D3" s="29"/>
    </row>
    <row r="4" spans="1:4" ht="23.25">
      <c r="A4" s="81" t="str">
        <f>ARG!$A$3</f>
        <v>MONTH ENDED:    AUGUST 2017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100</v>
      </c>
      <c r="B6" s="84">
        <f>ARG!$D$39+LADYLUCK!$D$39+HOLLYWOOD!$D$40+HARNKC!$D$40+ISLE!$D$39+AMERKC!$D$39+AMERSC!$D$39+STJO!$D$39+LAGRANGE!$D$39+ISLEBV!$D$39+LUMIERE!$D$39+RIVERCITY!$D$39+CAPE!$D$39</f>
        <v>541</v>
      </c>
      <c r="C6" s="85"/>
      <c r="D6" s="29"/>
    </row>
    <row r="7" spans="1:4" ht="20.25">
      <c r="A7" s="86" t="s">
        <v>101</v>
      </c>
      <c r="B7" s="87">
        <f>ARG!$E$39+LADYLUCK!$E$39+HOLLYWOOD!$E$40+HARNKC!$E$40+ISLE!$E$39+AMERKC!$E$39+AMERSC!$E$39+STJO!$E$39+LAGRANGE!$E$39+ISLEBV!$E$39+LUMIERE!$E$39+RIVERCITY!$E$39+CAPE!$E$39</f>
        <v>95170834</v>
      </c>
      <c r="C7" s="85"/>
      <c r="D7" s="29"/>
    </row>
    <row r="8" spans="1:4" ht="20.25">
      <c r="A8" s="86" t="s">
        <v>102</v>
      </c>
      <c r="B8" s="87">
        <f>ARG!$F$39+LADYLUCK!$F$39+HOLLYWOOD!$F$40+HARNKC!$F$40+ISLE!$F$39+AMERKC!$F$39+AMERSC!$F$39+STJO!$F$39+LAGRANGE!$F$39+ISLEBV!$F$39+LUMIERE!$F$39+RIVERCITY!$F$39+CAPE!$F$39</f>
        <v>19195559.69</v>
      </c>
      <c r="C8" s="85"/>
      <c r="D8" s="29"/>
    </row>
    <row r="9" spans="1:4" ht="20.25">
      <c r="A9" s="86" t="s">
        <v>103</v>
      </c>
      <c r="B9" s="88">
        <f>B8/B7</f>
        <v>0.20169582300812874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104</v>
      </c>
      <c r="B11" s="91">
        <f>ARG!$D$60+LADYLUCK!$D$60+HOLLYWOOD!$D$62+HARNKC!$D$62+ISLE!$D$61+AMERKC!$D$61+AMERSC!$D$61+STJO!$D$60+LAGRANGE!$D$60+ISLEBV!$D$61+LUMIERE!$D$62+RIVERCITY!$D$62+CAPE!$D$61</f>
        <v>16949</v>
      </c>
      <c r="C11" s="85"/>
      <c r="D11" s="29"/>
    </row>
    <row r="12" spans="1:4" ht="20.25">
      <c r="A12" s="86" t="s">
        <v>105</v>
      </c>
      <c r="B12" s="87">
        <f>ARG!$E$60+LADYLUCK!$E$60+HOLLYWOOD!$E$62+HARNKC!$E$62+ISLE!$E$61+AMERKC!$E$61+AMERSC!$E$61+STJO!$E$60+LAGRANGE!$E$60+ISLEBV!$E$61+LUMIERE!$E$62+RIVERCITY!$E$62+CAPE!$E$61</f>
        <v>1280745209.08</v>
      </c>
      <c r="C12" s="85"/>
      <c r="D12" s="29"/>
    </row>
    <row r="13" spans="1:4" ht="20.25">
      <c r="A13" s="86" t="s">
        <v>106</v>
      </c>
      <c r="B13" s="87">
        <f>ARG!$F$60+LADYLUCK!$F$60+HOLLYWOOD!$F$62+HARNKC!$F$62+ISLE!$F$61+AMERKC!$F$61+AMERSC!$F$61+STJO!$F$60+LAGRANGE!$F$60+ISLEBV!$F$61+LUMIERE!$F$62+RIVERCITY!$F$62+CAPE!$F$61</f>
        <v>123630272.95000002</v>
      </c>
      <c r="C13" s="85"/>
      <c r="D13" s="29"/>
    </row>
    <row r="14" spans="1:4" ht="20.25">
      <c r="A14" s="86" t="s">
        <v>107</v>
      </c>
      <c r="B14" s="88">
        <f>1-(B13/B12)</f>
        <v>0.903470048473726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108</v>
      </c>
      <c r="B16" s="87">
        <f>B13+B8</f>
        <v>142825832.64000002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57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58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11910</v>
      </c>
      <c r="F9" s="16">
        <v>-1015</v>
      </c>
      <c r="G9" s="17">
        <f>F9/E9</f>
        <v>-0.0852225020990764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129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141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61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146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66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16</v>
      </c>
      <c r="B18" s="13"/>
      <c r="C18" s="14"/>
      <c r="D18" s="15">
        <v>1</v>
      </c>
      <c r="E18" s="16">
        <v>485751</v>
      </c>
      <c r="F18" s="16">
        <v>74029</v>
      </c>
      <c r="G18" s="17">
        <f>F18/E18</f>
        <v>0.1524011273265521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18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19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64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21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22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23</v>
      </c>
      <c r="B25" s="13"/>
      <c r="C25" s="14"/>
      <c r="D25" s="15">
        <v>1</v>
      </c>
      <c r="E25" s="16">
        <v>23684</v>
      </c>
      <c r="F25" s="16">
        <v>9105.5</v>
      </c>
      <c r="G25" s="17">
        <f>F25/E25</f>
        <v>0.38445786184766084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1</v>
      </c>
      <c r="E29" s="16">
        <v>34326</v>
      </c>
      <c r="F29" s="16">
        <v>3004</v>
      </c>
      <c r="G29" s="17">
        <f>F29/E29</f>
        <v>0.08751383790712579</v>
      </c>
      <c r="H29" s="18"/>
    </row>
    <row r="30" spans="1:8" ht="15.75">
      <c r="A30" s="114" t="s">
        <v>28</v>
      </c>
      <c r="B30" s="13"/>
      <c r="C30" s="14"/>
      <c r="D30" s="15">
        <v>1</v>
      </c>
      <c r="E30" s="16">
        <v>203871</v>
      </c>
      <c r="F30" s="16">
        <v>73516</v>
      </c>
      <c r="G30" s="17">
        <f>F30/E30</f>
        <v>0.36060057585433924</v>
      </c>
      <c r="H30" s="18"/>
    </row>
    <row r="31" spans="1:8" ht="15.75">
      <c r="A31" s="114" t="s">
        <v>29</v>
      </c>
      <c r="B31" s="13"/>
      <c r="C31" s="14"/>
      <c r="D31" s="15">
        <v>4</v>
      </c>
      <c r="E31" s="16">
        <v>772030</v>
      </c>
      <c r="F31" s="16">
        <v>167648</v>
      </c>
      <c r="G31" s="17">
        <f>F31/E31</f>
        <v>0.21715218320531585</v>
      </c>
      <c r="H31" s="18"/>
    </row>
    <row r="32" spans="1:8" ht="15.75">
      <c r="A32" s="114" t="s">
        <v>30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120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31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32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33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9</v>
      </c>
      <c r="E39" s="31">
        <f>SUM(E9:E38)</f>
        <v>1531572</v>
      </c>
      <c r="F39" s="31">
        <f>SUM(F9:F38)</f>
        <v>326287.5</v>
      </c>
      <c r="G39" s="32">
        <f>F39/E39</f>
        <v>0.21304091482476828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12</v>
      </c>
      <c r="E44" s="16">
        <v>178753.9</v>
      </c>
      <c r="F44" s="16">
        <v>22391.2</v>
      </c>
      <c r="G44" s="17">
        <f>1-(+F44/E44)</f>
        <v>0.8747372784593791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17</v>
      </c>
      <c r="E46" s="16">
        <v>2449432.25</v>
      </c>
      <c r="F46" s="16">
        <v>170004.58</v>
      </c>
      <c r="G46" s="17">
        <f>1-(+F46/E46)</f>
        <v>0.9305942917996609</v>
      </c>
      <c r="H46" s="18"/>
    </row>
    <row r="47" spans="1:8" ht="15.75">
      <c r="A47" s="45" t="s">
        <v>43</v>
      </c>
      <c r="B47" s="46"/>
      <c r="C47" s="14"/>
      <c r="D47" s="15">
        <v>8</v>
      </c>
      <c r="E47" s="16">
        <v>289471.5</v>
      </c>
      <c r="F47" s="16">
        <v>18667</v>
      </c>
      <c r="G47" s="17">
        <f>1-(+F47/E47)</f>
        <v>0.9355135134201467</v>
      </c>
      <c r="H47" s="18"/>
    </row>
    <row r="48" spans="1:8" ht="15.75">
      <c r="A48" s="45" t="s">
        <v>44</v>
      </c>
      <c r="B48" s="46"/>
      <c r="C48" s="14"/>
      <c r="D48" s="15">
        <v>45</v>
      </c>
      <c r="E48" s="16">
        <v>2507682</v>
      </c>
      <c r="F48" s="16">
        <v>206584.75</v>
      </c>
      <c r="G48" s="17">
        <f>1-(+F48/E48)</f>
        <v>0.9176192396005554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3</v>
      </c>
      <c r="E50" s="16">
        <v>486365</v>
      </c>
      <c r="F50" s="16">
        <v>30350</v>
      </c>
      <c r="G50" s="17">
        <f>1-(+F50/E50)</f>
        <v>0.9375983057991426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70</v>
      </c>
      <c r="B53" s="48"/>
      <c r="C53" s="14"/>
      <c r="D53" s="15">
        <v>367</v>
      </c>
      <c r="E53" s="16">
        <v>18407430.96</v>
      </c>
      <c r="F53" s="16">
        <v>2139753.06</v>
      </c>
      <c r="G53" s="17">
        <f>1-(+F53/E53)</f>
        <v>0.8837560187160414</v>
      </c>
      <c r="H53" s="18"/>
    </row>
    <row r="54" spans="1:8" ht="15.75">
      <c r="A54" s="47" t="s">
        <v>71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49</v>
      </c>
      <c r="B55" s="48"/>
      <c r="C55" s="14"/>
      <c r="D55" s="21"/>
      <c r="E55" s="71"/>
      <c r="F55" s="16">
        <v>10</v>
      </c>
      <c r="G55" s="23"/>
      <c r="H55" s="18"/>
    </row>
    <row r="56" spans="1:8" ht="15">
      <c r="A56" s="20" t="s">
        <v>50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51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34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52</v>
      </c>
      <c r="B60" s="28"/>
      <c r="C60" s="29"/>
      <c r="D60" s="30">
        <f>SUM(D44:D56)</f>
        <v>452</v>
      </c>
      <c r="E60" s="31">
        <f>SUM(E44:E59)</f>
        <v>24319135.61</v>
      </c>
      <c r="F60" s="31">
        <f>SUM(F44:F59)</f>
        <v>2587760.59</v>
      </c>
      <c r="G60" s="32">
        <f>1-(F60/E60)</f>
        <v>0.8935915884717582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53</v>
      </c>
      <c r="B62" s="56"/>
      <c r="C62" s="59"/>
      <c r="D62" s="75"/>
      <c r="E62" s="56"/>
      <c r="F62" s="57">
        <f>F60+F39</f>
        <v>2914048.09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59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116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123</v>
      </c>
      <c r="B9" s="13"/>
      <c r="C9" s="14"/>
      <c r="D9" s="15">
        <v>4</v>
      </c>
      <c r="E9" s="16">
        <v>968357</v>
      </c>
      <c r="F9" s="16">
        <v>90779</v>
      </c>
      <c r="G9" s="17">
        <f aca="true" t="shared" si="0" ref="G9:G14">F9/E9</f>
        <v>0.09374538522466404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126</v>
      </c>
      <c r="B11" s="13"/>
      <c r="C11" s="14"/>
      <c r="D11" s="15">
        <v>1</v>
      </c>
      <c r="E11" s="16">
        <v>263036</v>
      </c>
      <c r="F11" s="16">
        <v>55766</v>
      </c>
      <c r="G11" s="17">
        <f t="shared" si="0"/>
        <v>0.21200900256999042</v>
      </c>
      <c r="H11" s="18"/>
    </row>
    <row r="12" spans="1:8" ht="15.75">
      <c r="A12" s="112" t="s">
        <v>78</v>
      </c>
      <c r="B12" s="13"/>
      <c r="C12" s="14"/>
      <c r="D12" s="15">
        <v>1</v>
      </c>
      <c r="E12" s="16">
        <v>135668</v>
      </c>
      <c r="F12" s="16">
        <v>46222.5</v>
      </c>
      <c r="G12" s="17">
        <f t="shared" si="0"/>
        <v>0.34070303977356486</v>
      </c>
      <c r="H12" s="18"/>
    </row>
    <row r="13" spans="1:8" ht="15.75">
      <c r="A13" s="112" t="s">
        <v>130</v>
      </c>
      <c r="B13" s="13"/>
      <c r="C13" s="14"/>
      <c r="D13" s="15">
        <v>1</v>
      </c>
      <c r="E13" s="16">
        <v>232980</v>
      </c>
      <c r="F13" s="16">
        <v>63307.5</v>
      </c>
      <c r="G13" s="17">
        <f t="shared" si="0"/>
        <v>0.2717293329899562</v>
      </c>
      <c r="H13" s="18"/>
    </row>
    <row r="14" spans="1:8" ht="15.75">
      <c r="A14" s="112" t="s">
        <v>28</v>
      </c>
      <c r="B14" s="13"/>
      <c r="C14" s="14"/>
      <c r="D14" s="15">
        <v>1</v>
      </c>
      <c r="E14" s="16">
        <v>298238</v>
      </c>
      <c r="F14" s="16">
        <v>96791</v>
      </c>
      <c r="G14" s="17">
        <f t="shared" si="0"/>
        <v>0.324542814798919</v>
      </c>
      <c r="H14" s="18"/>
    </row>
    <row r="15" spans="1:8" ht="15.75">
      <c r="A15" s="112" t="s">
        <v>61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16</v>
      </c>
      <c r="B17" s="13"/>
      <c r="C17" s="14"/>
      <c r="D17" s="15">
        <v>2</v>
      </c>
      <c r="E17" s="16">
        <v>1015978</v>
      </c>
      <c r="F17" s="16">
        <v>222398</v>
      </c>
      <c r="G17" s="17">
        <f aca="true" t="shared" si="1" ref="G17:G25">F17/E17</f>
        <v>0.21890040926083046</v>
      </c>
      <c r="H17" s="18"/>
    </row>
    <row r="18" spans="1:8" ht="15.75">
      <c r="A18" s="112" t="s">
        <v>17</v>
      </c>
      <c r="B18" s="13"/>
      <c r="C18" s="14"/>
      <c r="D18" s="15">
        <v>2</v>
      </c>
      <c r="E18" s="16">
        <v>812394</v>
      </c>
      <c r="F18" s="16">
        <v>43842</v>
      </c>
      <c r="G18" s="17">
        <f t="shared" si="1"/>
        <v>0.05396642515823603</v>
      </c>
      <c r="H18" s="18"/>
    </row>
    <row r="19" spans="1:8" ht="15.75">
      <c r="A19" s="112" t="s">
        <v>62</v>
      </c>
      <c r="B19" s="13"/>
      <c r="C19" s="14"/>
      <c r="D19" s="15">
        <v>1</v>
      </c>
      <c r="E19" s="16">
        <v>355260</v>
      </c>
      <c r="F19" s="16">
        <v>112719</v>
      </c>
      <c r="G19" s="17">
        <f t="shared" si="1"/>
        <v>0.3172859314305016</v>
      </c>
      <c r="H19" s="18"/>
    </row>
    <row r="20" spans="1:8" ht="15.75">
      <c r="A20" s="112" t="s">
        <v>20</v>
      </c>
      <c r="B20" s="13"/>
      <c r="C20" s="14"/>
      <c r="D20" s="15">
        <v>1</v>
      </c>
      <c r="E20" s="16">
        <v>162723</v>
      </c>
      <c r="F20" s="16">
        <v>44658</v>
      </c>
      <c r="G20" s="17">
        <f t="shared" si="1"/>
        <v>0.27444184288637746</v>
      </c>
      <c r="H20" s="18"/>
    </row>
    <row r="21" spans="1:8" ht="15.75">
      <c r="A21" s="112" t="s">
        <v>144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63</v>
      </c>
      <c r="B22" s="13"/>
      <c r="C22" s="14"/>
      <c r="D22" s="15">
        <v>7</v>
      </c>
      <c r="E22" s="16">
        <v>2249160</v>
      </c>
      <c r="F22" s="16">
        <v>304716</v>
      </c>
      <c r="G22" s="17">
        <f t="shared" si="1"/>
        <v>0.1354799125006669</v>
      </c>
      <c r="H22" s="18"/>
    </row>
    <row r="23" spans="1:8" ht="15.75">
      <c r="A23" s="112" t="s">
        <v>64</v>
      </c>
      <c r="B23" s="13"/>
      <c r="C23" s="14"/>
      <c r="D23" s="15">
        <v>5</v>
      </c>
      <c r="E23" s="16">
        <v>1288194</v>
      </c>
      <c r="F23" s="16">
        <v>249939.5</v>
      </c>
      <c r="G23" s="17">
        <f t="shared" si="1"/>
        <v>0.19402318284357792</v>
      </c>
      <c r="H23" s="18"/>
    </row>
    <row r="24" spans="1:8" ht="15.75">
      <c r="A24" s="113" t="s">
        <v>23</v>
      </c>
      <c r="B24" s="13"/>
      <c r="C24" s="14"/>
      <c r="D24" s="15">
        <v>6</v>
      </c>
      <c r="E24" s="16">
        <v>998940</v>
      </c>
      <c r="F24" s="16">
        <v>229298</v>
      </c>
      <c r="G24" s="17">
        <f t="shared" si="1"/>
        <v>0.2295413137926202</v>
      </c>
      <c r="H24" s="18"/>
    </row>
    <row r="25" spans="1:8" ht="15.75">
      <c r="A25" s="113" t="s">
        <v>24</v>
      </c>
      <c r="B25" s="13"/>
      <c r="C25" s="14"/>
      <c r="D25" s="15">
        <v>20</v>
      </c>
      <c r="E25" s="16">
        <v>197617</v>
      </c>
      <c r="F25" s="16">
        <v>197617</v>
      </c>
      <c r="G25" s="17">
        <f t="shared" si="1"/>
        <v>1</v>
      </c>
      <c r="H25" s="18"/>
    </row>
    <row r="26" spans="1:8" ht="15.75">
      <c r="A26" s="114" t="s">
        <v>25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26</v>
      </c>
      <c r="B27" s="13"/>
      <c r="C27" s="14"/>
      <c r="D27" s="15"/>
      <c r="E27" s="16">
        <v>65360</v>
      </c>
      <c r="F27" s="16">
        <v>16183.49</v>
      </c>
      <c r="G27" s="17">
        <f>F27/E27</f>
        <v>0.24760541615667075</v>
      </c>
      <c r="H27" s="18"/>
    </row>
    <row r="28" spans="1:8" ht="15.75">
      <c r="A28" s="112" t="s">
        <v>65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2</v>
      </c>
      <c r="E29" s="16">
        <v>266912</v>
      </c>
      <c r="F29" s="16">
        <v>108758.5</v>
      </c>
      <c r="G29" s="17">
        <f>F29/E29</f>
        <v>0.4074695030571874</v>
      </c>
      <c r="H29" s="18"/>
    </row>
    <row r="30" spans="1:8" ht="15.75">
      <c r="A30" s="114" t="s">
        <v>110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66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131</v>
      </c>
      <c r="B32" s="13"/>
      <c r="C32" s="14"/>
      <c r="D32" s="15"/>
      <c r="E32" s="19"/>
      <c r="F32" s="16"/>
      <c r="G32" s="17"/>
      <c r="H32" s="18"/>
    </row>
    <row r="33" spans="1:8" ht="15.75">
      <c r="A33" s="114" t="s">
        <v>67</v>
      </c>
      <c r="B33" s="13"/>
      <c r="C33" s="14"/>
      <c r="D33" s="15">
        <v>27</v>
      </c>
      <c r="E33" s="19">
        <v>3002454</v>
      </c>
      <c r="F33" s="19">
        <v>691943.5</v>
      </c>
      <c r="G33" s="17">
        <f>F33/E33</f>
        <v>0.2304593176115271</v>
      </c>
      <c r="H33" s="18"/>
    </row>
    <row r="34" spans="1:8" ht="15.75">
      <c r="A34" s="112" t="s">
        <v>68</v>
      </c>
      <c r="B34" s="13"/>
      <c r="C34" s="14"/>
      <c r="D34" s="15">
        <v>1</v>
      </c>
      <c r="E34" s="16">
        <v>128690</v>
      </c>
      <c r="F34" s="16">
        <v>37046</v>
      </c>
      <c r="G34" s="17">
        <f>F34/E34</f>
        <v>0.28787007537493203</v>
      </c>
      <c r="H34" s="18"/>
    </row>
    <row r="35" spans="1:8" ht="15.75">
      <c r="A35" s="112" t="s">
        <v>120</v>
      </c>
      <c r="B35" s="13"/>
      <c r="C35" s="14"/>
      <c r="D35" s="15">
        <v>1</v>
      </c>
      <c r="E35" s="16">
        <v>248682</v>
      </c>
      <c r="F35" s="16">
        <v>63260</v>
      </c>
      <c r="G35" s="17">
        <f>F35/E35</f>
        <v>0.2543810971441439</v>
      </c>
      <c r="H35" s="18"/>
    </row>
    <row r="36" spans="1:8" ht="15">
      <c r="A36" s="20" t="s">
        <v>32</v>
      </c>
      <c r="B36" s="13"/>
      <c r="C36" s="14"/>
      <c r="D36" s="21"/>
      <c r="E36" s="22">
        <v>362335</v>
      </c>
      <c r="F36" s="16">
        <v>63646</v>
      </c>
      <c r="G36" s="23"/>
      <c r="H36" s="18"/>
    </row>
    <row r="37" spans="1:8" ht="15">
      <c r="A37" s="20" t="s">
        <v>33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34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35</v>
      </c>
      <c r="B40" s="28"/>
      <c r="C40" s="33"/>
      <c r="D40" s="30">
        <f>SUM(D9:D39)</f>
        <v>83</v>
      </c>
      <c r="E40" s="31">
        <f>SUM(E9:E39)</f>
        <v>13052978</v>
      </c>
      <c r="F40" s="31">
        <f>SUM(F9:F39)</f>
        <v>2738890.99</v>
      </c>
      <c r="G40" s="32">
        <f>F40/E40</f>
        <v>0.20982882143829557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36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37</v>
      </c>
      <c r="F43" s="39" t="s">
        <v>37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38</v>
      </c>
      <c r="F44" s="41" t="s">
        <v>8</v>
      </c>
      <c r="G44" s="41" t="s">
        <v>39</v>
      </c>
      <c r="H44" s="18"/>
    </row>
    <row r="45" spans="1:8" ht="15.75">
      <c r="A45" s="45" t="s">
        <v>40</v>
      </c>
      <c r="B45" s="46"/>
      <c r="C45" s="14"/>
      <c r="D45" s="15">
        <v>173</v>
      </c>
      <c r="E45" s="16">
        <v>32541953.7</v>
      </c>
      <c r="F45" s="16">
        <v>1736245.02</v>
      </c>
      <c r="G45" s="17">
        <f aca="true" t="shared" si="2" ref="G45:G51">1-(+F45/E45)</f>
        <v>0.9466459501477319</v>
      </c>
      <c r="H45" s="18"/>
    </row>
    <row r="46" spans="1:8" ht="15.75">
      <c r="A46" s="45" t="s">
        <v>41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42</v>
      </c>
      <c r="B47" s="46"/>
      <c r="C47" s="14"/>
      <c r="D47" s="15">
        <v>357</v>
      </c>
      <c r="E47" s="16">
        <v>34024785.75</v>
      </c>
      <c r="F47" s="16">
        <v>1978494.71</v>
      </c>
      <c r="G47" s="17">
        <f t="shared" si="2"/>
        <v>0.9418513690420519</v>
      </c>
      <c r="H47" s="18"/>
    </row>
    <row r="48" spans="1:8" ht="15.75">
      <c r="A48" s="45" t="s">
        <v>43</v>
      </c>
      <c r="B48" s="46"/>
      <c r="C48" s="14"/>
      <c r="D48" s="15">
        <v>23</v>
      </c>
      <c r="E48" s="16">
        <v>1007468.5</v>
      </c>
      <c r="F48" s="16">
        <v>105660.25</v>
      </c>
      <c r="G48" s="17">
        <f t="shared" si="2"/>
        <v>0.8951230236975151</v>
      </c>
      <c r="H48" s="18"/>
    </row>
    <row r="49" spans="1:8" ht="15.75">
      <c r="A49" s="45" t="s">
        <v>44</v>
      </c>
      <c r="B49" s="46"/>
      <c r="C49" s="14"/>
      <c r="D49" s="15">
        <v>141</v>
      </c>
      <c r="E49" s="16">
        <v>15363333.65</v>
      </c>
      <c r="F49" s="16">
        <v>1085416.47</v>
      </c>
      <c r="G49" s="17">
        <f t="shared" si="2"/>
        <v>0.9293501986790478</v>
      </c>
      <c r="H49" s="18"/>
    </row>
    <row r="50" spans="1:8" ht="15.75">
      <c r="A50" s="45" t="s">
        <v>45</v>
      </c>
      <c r="B50" s="46"/>
      <c r="C50" s="14"/>
      <c r="D50" s="15">
        <v>9</v>
      </c>
      <c r="E50" s="16">
        <v>888409</v>
      </c>
      <c r="F50" s="16">
        <v>60105</v>
      </c>
      <c r="G50" s="17">
        <f t="shared" si="2"/>
        <v>0.932345349945802</v>
      </c>
      <c r="H50" s="18"/>
    </row>
    <row r="51" spans="1:8" ht="15.75">
      <c r="A51" s="45" t="s">
        <v>46</v>
      </c>
      <c r="B51" s="46"/>
      <c r="C51" s="14"/>
      <c r="D51" s="15">
        <v>29</v>
      </c>
      <c r="E51" s="16">
        <v>3612380</v>
      </c>
      <c r="F51" s="16">
        <v>276818.89</v>
      </c>
      <c r="G51" s="17">
        <f t="shared" si="2"/>
        <v>0.9233693880488764</v>
      </c>
      <c r="H51" s="18"/>
    </row>
    <row r="52" spans="1:8" ht="15.75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48</v>
      </c>
      <c r="B53" s="46"/>
      <c r="C53" s="14"/>
      <c r="D53" s="15">
        <v>4</v>
      </c>
      <c r="E53" s="16">
        <v>389975</v>
      </c>
      <c r="F53" s="16">
        <v>52825</v>
      </c>
      <c r="G53" s="17">
        <f>1-(+F53/E53)</f>
        <v>0.8645425988845439</v>
      </c>
      <c r="H53" s="18"/>
    </row>
    <row r="54" spans="1:8" ht="15.75">
      <c r="A54" s="47" t="s">
        <v>69</v>
      </c>
      <c r="B54" s="48"/>
      <c r="C54" s="14"/>
      <c r="D54" s="15">
        <v>2</v>
      </c>
      <c r="E54" s="16">
        <v>491800</v>
      </c>
      <c r="F54" s="16">
        <v>79800</v>
      </c>
      <c r="G54" s="17">
        <f>1-(+F54/E54)</f>
        <v>0.837738918259455</v>
      </c>
      <c r="H54" s="18"/>
    </row>
    <row r="55" spans="1:8" ht="15.75">
      <c r="A55" s="45" t="s">
        <v>70</v>
      </c>
      <c r="B55" s="48"/>
      <c r="C55" s="14"/>
      <c r="D55" s="15">
        <v>1261</v>
      </c>
      <c r="E55" s="16">
        <v>97529990.32</v>
      </c>
      <c r="F55" s="16">
        <v>11638468.11</v>
      </c>
      <c r="G55" s="17">
        <f>1-(+F55/E55)</f>
        <v>0.8806678020595132</v>
      </c>
      <c r="H55" s="18"/>
    </row>
    <row r="56" spans="1:8" ht="15.75">
      <c r="A56" s="45" t="s">
        <v>71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49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51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34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52</v>
      </c>
      <c r="B62" s="28"/>
      <c r="C62" s="51"/>
      <c r="D62" s="30">
        <f>SUM(D45:D58)</f>
        <v>1999</v>
      </c>
      <c r="E62" s="31">
        <f>SUM(E45:E61)</f>
        <v>185850095.92000002</v>
      </c>
      <c r="F62" s="31">
        <f>SUM(F45:F61)</f>
        <v>17013833.45</v>
      </c>
      <c r="G62" s="32">
        <f>1-(+F62/E62)</f>
        <v>0.9084539969388895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53</v>
      </c>
      <c r="B64" s="56"/>
      <c r="C64" s="59"/>
      <c r="D64" s="56"/>
      <c r="E64" s="56"/>
      <c r="F64" s="57">
        <f>F62+F40</f>
        <v>19752724.439999998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56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57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123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2394619</v>
      </c>
      <c r="F10" s="16">
        <v>523864</v>
      </c>
      <c r="G10" s="115">
        <f aca="true" t="shared" si="0" ref="G10:G15">F10/E10</f>
        <v>0.2187671608719383</v>
      </c>
      <c r="H10" s="18"/>
    </row>
    <row r="11" spans="1:8" ht="15.75">
      <c r="A11" s="112" t="s">
        <v>126</v>
      </c>
      <c r="B11" s="13"/>
      <c r="C11" s="14"/>
      <c r="D11" s="15">
        <v>6</v>
      </c>
      <c r="E11" s="121">
        <v>672491</v>
      </c>
      <c r="F11" s="16">
        <v>232540</v>
      </c>
      <c r="G11" s="115">
        <f t="shared" si="0"/>
        <v>0.345789014276771</v>
      </c>
      <c r="H11" s="18"/>
    </row>
    <row r="12" spans="1:8" ht="15.75">
      <c r="A12" s="112" t="s">
        <v>78</v>
      </c>
      <c r="B12" s="13"/>
      <c r="C12" s="14"/>
      <c r="D12" s="15">
        <v>2</v>
      </c>
      <c r="E12" s="121">
        <v>261429</v>
      </c>
      <c r="F12" s="16">
        <v>63467.5</v>
      </c>
      <c r="G12" s="115">
        <f t="shared" si="0"/>
        <v>0.24277145993749738</v>
      </c>
      <c r="H12" s="18"/>
    </row>
    <row r="13" spans="1:8" ht="15.75">
      <c r="A13" s="112" t="s">
        <v>130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28</v>
      </c>
      <c r="B14" s="13"/>
      <c r="C14" s="14"/>
      <c r="D14" s="15">
        <v>2</v>
      </c>
      <c r="E14" s="121">
        <v>456056</v>
      </c>
      <c r="F14" s="16">
        <v>162042</v>
      </c>
      <c r="G14" s="115">
        <f t="shared" si="0"/>
        <v>0.3553116283965127</v>
      </c>
      <c r="H14" s="18"/>
    </row>
    <row r="15" spans="1:8" ht="15.75">
      <c r="A15" s="112" t="s">
        <v>61</v>
      </c>
      <c r="B15" s="13"/>
      <c r="C15" s="14"/>
      <c r="D15" s="15">
        <v>1</v>
      </c>
      <c r="E15" s="121">
        <v>127916</v>
      </c>
      <c r="F15" s="16">
        <v>41810.5</v>
      </c>
      <c r="G15" s="115">
        <f t="shared" si="0"/>
        <v>0.3268590324900716</v>
      </c>
      <c r="H15" s="18"/>
    </row>
    <row r="16" spans="1:8" ht="15.75">
      <c r="A16" s="112" t="s">
        <v>10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16</v>
      </c>
      <c r="B17" s="13"/>
      <c r="C17" s="14"/>
      <c r="D17" s="15">
        <v>2</v>
      </c>
      <c r="E17" s="121">
        <v>1238747</v>
      </c>
      <c r="F17" s="16">
        <v>230882</v>
      </c>
      <c r="G17" s="17">
        <f aca="true" t="shared" si="1" ref="G17:G23">F17/E17</f>
        <v>0.1863834988096843</v>
      </c>
      <c r="H17" s="18"/>
    </row>
    <row r="18" spans="1:8" ht="15.75">
      <c r="A18" s="112" t="s">
        <v>17</v>
      </c>
      <c r="B18" s="13"/>
      <c r="C18" s="14"/>
      <c r="D18" s="15">
        <v>2</v>
      </c>
      <c r="E18" s="121">
        <v>1442922</v>
      </c>
      <c r="F18" s="16">
        <v>351747</v>
      </c>
      <c r="G18" s="115">
        <f t="shared" si="1"/>
        <v>0.2437740917388466</v>
      </c>
      <c r="H18" s="18"/>
    </row>
    <row r="19" spans="1:8" ht="15.75">
      <c r="A19" s="112" t="s">
        <v>62</v>
      </c>
      <c r="B19" s="13"/>
      <c r="C19" s="14"/>
      <c r="D19" s="15">
        <v>1</v>
      </c>
      <c r="E19" s="121">
        <v>253761</v>
      </c>
      <c r="F19" s="16">
        <v>60909.5</v>
      </c>
      <c r="G19" s="17">
        <f t="shared" si="1"/>
        <v>0.24002703331087125</v>
      </c>
      <c r="H19" s="18"/>
    </row>
    <row r="20" spans="1:8" ht="15.75">
      <c r="A20" s="112" t="s">
        <v>20</v>
      </c>
      <c r="B20" s="13"/>
      <c r="C20" s="14"/>
      <c r="D20" s="15">
        <v>1</v>
      </c>
      <c r="E20" s="121">
        <v>57518</v>
      </c>
      <c r="F20" s="16">
        <v>22231</v>
      </c>
      <c r="G20" s="17">
        <f t="shared" si="1"/>
        <v>0.38650509405751243</v>
      </c>
      <c r="H20" s="18"/>
    </row>
    <row r="21" spans="1:8" ht="15.75">
      <c r="A21" s="112" t="s">
        <v>144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63</v>
      </c>
      <c r="B22" s="13"/>
      <c r="C22" s="14"/>
      <c r="D22" s="15">
        <v>7</v>
      </c>
      <c r="E22" s="121">
        <v>5345397</v>
      </c>
      <c r="F22" s="16">
        <v>1254115.5</v>
      </c>
      <c r="G22" s="17">
        <f t="shared" si="1"/>
        <v>0.23461596959028488</v>
      </c>
      <c r="H22" s="18"/>
    </row>
    <row r="23" spans="1:8" ht="15.75">
      <c r="A23" s="112" t="s">
        <v>64</v>
      </c>
      <c r="B23" s="13"/>
      <c r="C23" s="14"/>
      <c r="D23" s="15">
        <v>2</v>
      </c>
      <c r="E23" s="121">
        <v>1479037</v>
      </c>
      <c r="F23" s="16">
        <v>230955.5</v>
      </c>
      <c r="G23" s="17">
        <f t="shared" si="1"/>
        <v>0.15615261822388488</v>
      </c>
      <c r="H23" s="18"/>
    </row>
    <row r="24" spans="1:8" ht="15.75">
      <c r="A24" s="113" t="s">
        <v>23</v>
      </c>
      <c r="B24" s="13"/>
      <c r="C24" s="14"/>
      <c r="D24" s="15">
        <v>3</v>
      </c>
      <c r="E24" s="121">
        <v>729705</v>
      </c>
      <c r="F24" s="16">
        <v>197075</v>
      </c>
      <c r="G24" s="17">
        <f>F24/E24</f>
        <v>0.27007489327879075</v>
      </c>
      <c r="H24" s="18"/>
    </row>
    <row r="25" spans="1:8" ht="15.75">
      <c r="A25" s="113" t="s">
        <v>24</v>
      </c>
      <c r="B25" s="13"/>
      <c r="C25" s="14"/>
      <c r="D25" s="15">
        <v>13</v>
      </c>
      <c r="E25" s="121">
        <v>138331</v>
      </c>
      <c r="F25" s="16">
        <v>138331</v>
      </c>
      <c r="G25" s="17">
        <f>F25/E25</f>
        <v>1</v>
      </c>
      <c r="H25" s="18"/>
    </row>
    <row r="26" spans="1:8" ht="15.75">
      <c r="A26" s="114" t="s">
        <v>25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26</v>
      </c>
      <c r="B27" s="13"/>
      <c r="C27" s="14"/>
      <c r="D27" s="15"/>
      <c r="E27" s="121">
        <v>36493</v>
      </c>
      <c r="F27" s="16">
        <v>11167</v>
      </c>
      <c r="G27" s="17">
        <f>F27/E27</f>
        <v>0.3060038911572082</v>
      </c>
      <c r="H27" s="18"/>
    </row>
    <row r="28" spans="1:8" ht="15.75">
      <c r="A28" s="112" t="s">
        <v>65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27</v>
      </c>
      <c r="B29" s="13"/>
      <c r="C29" s="14"/>
      <c r="D29" s="15">
        <v>2</v>
      </c>
      <c r="E29" s="121">
        <v>215871</v>
      </c>
      <c r="F29" s="16">
        <v>67334</v>
      </c>
      <c r="G29" s="17">
        <f>F29/E29</f>
        <v>0.311917765702665</v>
      </c>
      <c r="H29" s="18"/>
    </row>
    <row r="30" spans="1:8" ht="15.75">
      <c r="A30" s="114" t="s">
        <v>110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66</v>
      </c>
      <c r="B31" s="13"/>
      <c r="C31" s="14"/>
      <c r="D31" s="15">
        <v>1</v>
      </c>
      <c r="E31" s="116">
        <v>215058</v>
      </c>
      <c r="F31" s="16">
        <v>70711</v>
      </c>
      <c r="G31" s="115">
        <f>F31/E31</f>
        <v>0.3287996726464489</v>
      </c>
      <c r="H31" s="18"/>
    </row>
    <row r="32" spans="1:8" ht="15.75">
      <c r="A32" s="114" t="s">
        <v>131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67</v>
      </c>
      <c r="B33" s="13"/>
      <c r="C33" s="14"/>
      <c r="D33" s="15">
        <v>11</v>
      </c>
      <c r="E33" s="116">
        <v>1291023</v>
      </c>
      <c r="F33" s="19">
        <v>133210</v>
      </c>
      <c r="G33" s="115">
        <f>F33/E33</f>
        <v>0.10318174037178268</v>
      </c>
      <c r="H33" s="18"/>
    </row>
    <row r="34" spans="1:8" ht="15.75">
      <c r="A34" s="112" t="s">
        <v>68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120</v>
      </c>
      <c r="B35" s="13"/>
      <c r="C35" s="14"/>
      <c r="D35" s="15">
        <v>1</v>
      </c>
      <c r="E35" s="121">
        <v>171431</v>
      </c>
      <c r="F35" s="16">
        <v>31589</v>
      </c>
      <c r="G35" s="115">
        <f>F35/E35</f>
        <v>0.18426655622378682</v>
      </c>
      <c r="H35" s="18"/>
    </row>
    <row r="36" spans="1:8" ht="15">
      <c r="A36" s="20" t="s">
        <v>32</v>
      </c>
      <c r="B36" s="13"/>
      <c r="C36" s="14"/>
      <c r="D36" s="21"/>
      <c r="E36" s="116">
        <v>92500</v>
      </c>
      <c r="F36" s="19">
        <v>18219</v>
      </c>
      <c r="G36" s="23"/>
      <c r="H36" s="18"/>
    </row>
    <row r="37" spans="1:8" ht="15">
      <c r="A37" s="20" t="s">
        <v>33</v>
      </c>
      <c r="B37" s="13"/>
      <c r="C37" s="14"/>
      <c r="D37" s="21"/>
      <c r="E37" s="116"/>
      <c r="F37" s="19"/>
      <c r="G37" s="23"/>
      <c r="H37" s="18"/>
    </row>
    <row r="38" spans="1:8" ht="15">
      <c r="A38" s="20" t="s">
        <v>34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35</v>
      </c>
      <c r="B40" s="28"/>
      <c r="C40" s="33"/>
      <c r="D40" s="30">
        <f>SUM(D9:D39)</f>
        <v>63</v>
      </c>
      <c r="E40" s="31">
        <f>SUM(E9:E39)</f>
        <v>16620305</v>
      </c>
      <c r="F40" s="31">
        <f>SUM(F9:F39)</f>
        <v>3842200.5</v>
      </c>
      <c r="G40" s="32">
        <f>F40/E40</f>
        <v>0.23117508974714965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36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37</v>
      </c>
      <c r="F43" s="39" t="s">
        <v>37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38</v>
      </c>
      <c r="F44" s="41" t="s">
        <v>8</v>
      </c>
      <c r="G44" s="41" t="s">
        <v>39</v>
      </c>
      <c r="H44" s="18"/>
    </row>
    <row r="45" spans="1:8" ht="15.75">
      <c r="A45" s="45" t="s">
        <v>40</v>
      </c>
      <c r="B45" s="46"/>
      <c r="C45" s="14"/>
      <c r="D45" s="15">
        <v>67</v>
      </c>
      <c r="E45" s="16">
        <v>10282783.25</v>
      </c>
      <c r="F45" s="16">
        <v>615995.65</v>
      </c>
      <c r="G45" s="17">
        <f>1-(+F45/E45)</f>
        <v>0.9400944632378593</v>
      </c>
      <c r="H45" s="18"/>
    </row>
    <row r="46" spans="1:8" ht="15.75">
      <c r="A46" s="45" t="s">
        <v>41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42</v>
      </c>
      <c r="B47" s="46"/>
      <c r="C47" s="14"/>
      <c r="D47" s="15">
        <v>236</v>
      </c>
      <c r="E47" s="16">
        <v>21255996.75</v>
      </c>
      <c r="F47" s="16">
        <v>1404298.38</v>
      </c>
      <c r="G47" s="17">
        <f aca="true" t="shared" si="2" ref="G47:G55">1-(+F47/E47)</f>
        <v>0.9339340141741412</v>
      </c>
      <c r="H47" s="18"/>
    </row>
    <row r="48" spans="1:8" ht="15.75">
      <c r="A48" s="45" t="s">
        <v>43</v>
      </c>
      <c r="B48" s="46"/>
      <c r="C48" s="14"/>
      <c r="D48" s="15">
        <v>8</v>
      </c>
      <c r="E48" s="16">
        <v>1867120.5</v>
      </c>
      <c r="F48" s="16">
        <v>109807.89</v>
      </c>
      <c r="G48" s="17">
        <f t="shared" si="2"/>
        <v>0.9411886431539903</v>
      </c>
      <c r="H48" s="18"/>
    </row>
    <row r="49" spans="1:8" ht="15.75">
      <c r="A49" s="45" t="s">
        <v>44</v>
      </c>
      <c r="B49" s="46"/>
      <c r="C49" s="14"/>
      <c r="D49" s="15">
        <v>122</v>
      </c>
      <c r="E49" s="16">
        <v>14664170.6</v>
      </c>
      <c r="F49" s="16">
        <v>1356171.6</v>
      </c>
      <c r="G49" s="17">
        <f t="shared" si="2"/>
        <v>0.907518015372789</v>
      </c>
      <c r="H49" s="18"/>
    </row>
    <row r="50" spans="1:8" ht="15.75">
      <c r="A50" s="45" t="s">
        <v>45</v>
      </c>
      <c r="B50" s="46"/>
      <c r="C50" s="14"/>
      <c r="D50" s="15">
        <v>8</v>
      </c>
      <c r="E50" s="16">
        <v>2533661</v>
      </c>
      <c r="F50" s="16">
        <v>107612.01</v>
      </c>
      <c r="G50" s="17">
        <f t="shared" si="2"/>
        <v>0.957527068538372</v>
      </c>
      <c r="H50" s="18"/>
    </row>
    <row r="51" spans="1:8" ht="15.75">
      <c r="A51" s="45" t="s">
        <v>46</v>
      </c>
      <c r="B51" s="46"/>
      <c r="C51" s="14"/>
      <c r="D51" s="15">
        <v>15</v>
      </c>
      <c r="E51" s="16">
        <v>2766080</v>
      </c>
      <c r="F51" s="16">
        <v>322480.82</v>
      </c>
      <c r="G51" s="17">
        <f t="shared" si="2"/>
        <v>0.8834159460319296</v>
      </c>
      <c r="H51" s="18"/>
    </row>
    <row r="52" spans="1:8" ht="15.75">
      <c r="A52" s="45" t="s">
        <v>47</v>
      </c>
      <c r="B52" s="46"/>
      <c r="C52" s="14"/>
      <c r="D52" s="15">
        <v>2</v>
      </c>
      <c r="E52" s="16">
        <v>277790</v>
      </c>
      <c r="F52" s="16">
        <v>29820</v>
      </c>
      <c r="G52" s="17">
        <f t="shared" si="2"/>
        <v>0.8926527232801756</v>
      </c>
      <c r="H52" s="18"/>
    </row>
    <row r="53" spans="1:8" ht="15.75">
      <c r="A53" s="45" t="s">
        <v>48</v>
      </c>
      <c r="B53" s="46"/>
      <c r="C53" s="14"/>
      <c r="D53" s="15">
        <v>4</v>
      </c>
      <c r="E53" s="16">
        <v>850200</v>
      </c>
      <c r="F53" s="16">
        <v>111100</v>
      </c>
      <c r="G53" s="17">
        <f t="shared" si="2"/>
        <v>0.8693248647377088</v>
      </c>
      <c r="H53" s="18"/>
    </row>
    <row r="54" spans="1:8" ht="15.75">
      <c r="A54" s="47" t="s">
        <v>69</v>
      </c>
      <c r="B54" s="48"/>
      <c r="C54" s="14"/>
      <c r="D54" s="15">
        <v>3</v>
      </c>
      <c r="E54" s="16">
        <v>240300</v>
      </c>
      <c r="F54" s="16">
        <v>23600</v>
      </c>
      <c r="G54" s="17">
        <f t="shared" si="2"/>
        <v>0.9017894298793175</v>
      </c>
      <c r="H54" s="18"/>
    </row>
    <row r="55" spans="1:8" ht="15.75">
      <c r="A55" s="45" t="s">
        <v>70</v>
      </c>
      <c r="B55" s="48"/>
      <c r="C55" s="14"/>
      <c r="D55" s="15">
        <v>833</v>
      </c>
      <c r="E55" s="16">
        <v>63343158.65</v>
      </c>
      <c r="F55" s="16">
        <v>7654916.61</v>
      </c>
      <c r="G55" s="17">
        <f t="shared" si="2"/>
        <v>0.8791516436321573</v>
      </c>
      <c r="H55" s="18"/>
    </row>
    <row r="56" spans="1:8" ht="15.75">
      <c r="A56" s="45" t="s">
        <v>71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49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51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34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52</v>
      </c>
      <c r="B62" s="28"/>
      <c r="C62" s="59"/>
      <c r="D62" s="30">
        <f>SUM(D45:D58)</f>
        <v>1298</v>
      </c>
      <c r="E62" s="31">
        <f>SUM(E45:E61)</f>
        <v>118081260.75</v>
      </c>
      <c r="F62" s="31">
        <f>SUM(F45:F61)</f>
        <v>11735802.96</v>
      </c>
      <c r="G62" s="32">
        <f>1-(F62/E62)</f>
        <v>0.9006124859655176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53</v>
      </c>
      <c r="B64" s="56"/>
      <c r="C64" s="59"/>
      <c r="D64" s="75"/>
      <c r="E64" s="56"/>
      <c r="F64" s="57">
        <f>F62+F40</f>
        <v>15578003.46</v>
      </c>
      <c r="G64" s="56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142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2</v>
      </c>
      <c r="E10" s="16">
        <v>275554</v>
      </c>
      <c r="F10" s="16">
        <v>62104</v>
      </c>
      <c r="G10" s="17">
        <f aca="true" t="shared" si="0" ref="G10:G15">F10/E10</f>
        <v>0.2253786916539045</v>
      </c>
      <c r="H10" s="18"/>
    </row>
    <row r="11" spans="1:8" ht="15.75">
      <c r="A11" s="112" t="s">
        <v>123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74</v>
      </c>
      <c r="B12" s="13"/>
      <c r="C12" s="14"/>
      <c r="D12" s="15">
        <v>1</v>
      </c>
      <c r="E12" s="16">
        <v>147549</v>
      </c>
      <c r="F12" s="16">
        <v>24610</v>
      </c>
      <c r="G12" s="17">
        <f t="shared" si="0"/>
        <v>0.1667920487431294</v>
      </c>
      <c r="H12" s="18"/>
    </row>
    <row r="13" spans="1:8" ht="15.75">
      <c r="A13" s="112" t="s">
        <v>75</v>
      </c>
      <c r="B13" s="13"/>
      <c r="C13" s="14"/>
      <c r="D13" s="15">
        <v>1</v>
      </c>
      <c r="E13" s="16">
        <v>26764</v>
      </c>
      <c r="F13" s="16">
        <v>8877</v>
      </c>
      <c r="G13" s="17">
        <f t="shared" si="0"/>
        <v>0.33167687939022567</v>
      </c>
      <c r="H13" s="18"/>
    </row>
    <row r="14" spans="1:8" ht="15.75">
      <c r="A14" s="112" t="s">
        <v>141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28</v>
      </c>
      <c r="B15" s="13"/>
      <c r="C15" s="14"/>
      <c r="D15" s="15">
        <v>1</v>
      </c>
      <c r="E15" s="16">
        <v>11376</v>
      </c>
      <c r="F15" s="16">
        <v>290</v>
      </c>
      <c r="G15" s="17">
        <f t="shared" si="0"/>
        <v>0.02549226441631505</v>
      </c>
      <c r="H15" s="18"/>
    </row>
    <row r="16" spans="1:8" ht="15.75">
      <c r="A16" s="112" t="s">
        <v>136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18</v>
      </c>
      <c r="B17" s="13"/>
      <c r="C17" s="14"/>
      <c r="D17" s="15">
        <v>1</v>
      </c>
      <c r="E17" s="16">
        <v>36807</v>
      </c>
      <c r="F17" s="16">
        <v>14080</v>
      </c>
      <c r="G17" s="17">
        <f>F17/E17</f>
        <v>0.38253593066536257</v>
      </c>
      <c r="H17" s="18"/>
    </row>
    <row r="18" spans="1:8" ht="15.75">
      <c r="A18" s="112" t="s">
        <v>16</v>
      </c>
      <c r="B18" s="13"/>
      <c r="C18" s="14"/>
      <c r="D18" s="15">
        <v>1</v>
      </c>
      <c r="E18" s="16">
        <v>393014</v>
      </c>
      <c r="F18" s="16">
        <v>88399</v>
      </c>
      <c r="G18" s="17">
        <f>F18/E18</f>
        <v>0.2249258296142122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124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133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94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147</v>
      </c>
      <c r="B23" s="13"/>
      <c r="C23" s="14"/>
      <c r="D23" s="15">
        <v>3</v>
      </c>
      <c r="E23" s="16">
        <v>667801</v>
      </c>
      <c r="F23" s="16">
        <v>97320</v>
      </c>
      <c r="G23" s="17">
        <f>F23/E23</f>
        <v>0.14573203693914805</v>
      </c>
      <c r="H23" s="18"/>
    </row>
    <row r="24" spans="1:8" ht="15.75">
      <c r="A24" s="112" t="s">
        <v>10</v>
      </c>
      <c r="B24" s="13"/>
      <c r="C24" s="14"/>
      <c r="D24" s="15">
        <v>5</v>
      </c>
      <c r="E24" s="16">
        <v>5162</v>
      </c>
      <c r="F24" s="16">
        <v>-824</v>
      </c>
      <c r="G24" s="17">
        <f>F24/E24</f>
        <v>-0.15962805114296785</v>
      </c>
      <c r="H24" s="18"/>
    </row>
    <row r="25" spans="1:8" ht="15.75">
      <c r="A25" s="113" t="s">
        <v>23</v>
      </c>
      <c r="B25" s="13"/>
      <c r="C25" s="14"/>
      <c r="D25" s="15">
        <v>2</v>
      </c>
      <c r="E25" s="16">
        <v>97354</v>
      </c>
      <c r="F25" s="16">
        <v>28896</v>
      </c>
      <c r="G25" s="17">
        <f>F25/E25</f>
        <v>0.29681369024385235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109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78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134</v>
      </c>
      <c r="B31" s="13"/>
      <c r="C31" s="14"/>
      <c r="D31" s="15">
        <v>1</v>
      </c>
      <c r="E31" s="16">
        <v>10137</v>
      </c>
      <c r="F31" s="16">
        <v>3693</v>
      </c>
      <c r="G31" s="17">
        <f>F31/E31</f>
        <v>0.3643089671500444</v>
      </c>
      <c r="H31" s="18"/>
    </row>
    <row r="32" spans="1:8" ht="15.75">
      <c r="A32" s="114" t="s">
        <v>61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120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125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32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18</v>
      </c>
      <c r="E39" s="31">
        <f>SUM(E9:E38)</f>
        <v>1671518</v>
      </c>
      <c r="F39" s="31">
        <f>SUM(F9:F38)</f>
        <v>327445</v>
      </c>
      <c r="G39" s="32">
        <f>F39/E39</f>
        <v>0.19589678364217436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32</v>
      </c>
      <c r="E44" s="16">
        <v>1047265.25</v>
      </c>
      <c r="F44" s="16">
        <v>59589.2</v>
      </c>
      <c r="G44" s="17">
        <f>1-(+F44/E44)</f>
        <v>0.9431001840269215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135</v>
      </c>
      <c r="E46" s="16">
        <v>5525187.25</v>
      </c>
      <c r="F46" s="16">
        <v>417717.51</v>
      </c>
      <c r="G46" s="17">
        <f>1-(+F46/E46)</f>
        <v>0.9243975830864375</v>
      </c>
      <c r="H46" s="18"/>
    </row>
    <row r="47" spans="1:8" ht="15.75">
      <c r="A47" s="45" t="s">
        <v>43</v>
      </c>
      <c r="B47" s="46"/>
      <c r="C47" s="14"/>
      <c r="D47" s="15">
        <v>10</v>
      </c>
      <c r="E47" s="16">
        <v>181638</v>
      </c>
      <c r="F47" s="16">
        <v>15897</v>
      </c>
      <c r="G47" s="17">
        <f>1-(+F47/E47)</f>
        <v>0.9124797674495425</v>
      </c>
      <c r="H47" s="18"/>
    </row>
    <row r="48" spans="1:8" ht="15.75">
      <c r="A48" s="45" t="s">
        <v>44</v>
      </c>
      <c r="B48" s="46"/>
      <c r="C48" s="14"/>
      <c r="D48" s="15">
        <v>65</v>
      </c>
      <c r="E48" s="16">
        <v>2977238</v>
      </c>
      <c r="F48" s="16">
        <v>277676.16</v>
      </c>
      <c r="G48" s="17">
        <f>1-(+F48/E48)</f>
        <v>0.906733637015247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20</v>
      </c>
      <c r="E50" s="16">
        <v>738945</v>
      </c>
      <c r="F50" s="16">
        <v>53415</v>
      </c>
      <c r="G50" s="17">
        <f>1-(+F50/E50)</f>
        <v>0.9277145119054868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69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70</v>
      </c>
      <c r="B54" s="48"/>
      <c r="C54" s="14"/>
      <c r="D54" s="15">
        <v>709</v>
      </c>
      <c r="E54" s="16">
        <v>39255396.45</v>
      </c>
      <c r="F54" s="16">
        <v>4724469.9</v>
      </c>
      <c r="G54" s="17">
        <f>1-(+F54/E54)</f>
        <v>0.8796478872397173</v>
      </c>
      <c r="H54" s="18"/>
    </row>
    <row r="55" spans="1:8" ht="15.75">
      <c r="A55" s="45" t="s">
        <v>71</v>
      </c>
      <c r="B55" s="48"/>
      <c r="C55" s="14"/>
      <c r="D55" s="15">
        <v>2</v>
      </c>
      <c r="E55" s="16">
        <v>552826.71</v>
      </c>
      <c r="F55" s="16">
        <v>36158.56</v>
      </c>
      <c r="G55" s="17">
        <f>1-(+F55/E55)</f>
        <v>0.9345933194870414</v>
      </c>
      <c r="H55" s="18"/>
    </row>
    <row r="56" spans="1:8" ht="15">
      <c r="A56" s="20" t="s">
        <v>49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51</v>
      </c>
      <c r="B58" s="46"/>
      <c r="C58" s="14"/>
      <c r="D58" s="21"/>
      <c r="E58" s="70"/>
      <c r="F58" s="16">
        <v>385</v>
      </c>
      <c r="G58" s="23"/>
      <c r="H58" s="18"/>
    </row>
    <row r="59" spans="1:8" ht="15">
      <c r="A59" s="20" t="s">
        <v>34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52</v>
      </c>
      <c r="B61" s="28"/>
      <c r="C61" s="29"/>
      <c r="D61" s="30">
        <f>SUM(D44:D57)</f>
        <v>973</v>
      </c>
      <c r="E61" s="31">
        <f>SUM(E44:E60)</f>
        <v>50278496.660000004</v>
      </c>
      <c r="F61" s="31">
        <f>SUM(F44:F60)</f>
        <v>5585308.33</v>
      </c>
      <c r="G61" s="32">
        <f>1-(+F61/E61)</f>
        <v>0.8889125828926485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53</v>
      </c>
      <c r="B63" s="56"/>
      <c r="C63" s="56"/>
      <c r="D63" s="56"/>
      <c r="E63" s="56"/>
      <c r="F63" s="57">
        <f>F61+F39</f>
        <v>5912753.33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142</v>
      </c>
      <c r="B9" s="13"/>
      <c r="C9" s="14"/>
      <c r="D9" s="15">
        <v>5</v>
      </c>
      <c r="E9" s="121">
        <v>337920</v>
      </c>
      <c r="F9" s="16">
        <v>-93491</v>
      </c>
      <c r="G9" s="17">
        <f aca="true" t="shared" si="0" ref="G9:G20">F9/E9</f>
        <v>-0.27666607481060607</v>
      </c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123</v>
      </c>
      <c r="B11" s="13"/>
      <c r="C11" s="14"/>
      <c r="D11" s="15">
        <v>8</v>
      </c>
      <c r="E11" s="121">
        <v>1604714</v>
      </c>
      <c r="F11" s="16">
        <v>310461.5</v>
      </c>
      <c r="G11" s="17">
        <f t="shared" si="0"/>
        <v>0.1934684311347692</v>
      </c>
      <c r="H11" s="18"/>
    </row>
    <row r="12" spans="1:8" ht="15.75">
      <c r="A12" s="112" t="s">
        <v>74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75</v>
      </c>
      <c r="B13" s="13"/>
      <c r="C13" s="14"/>
      <c r="D13" s="15">
        <v>1</v>
      </c>
      <c r="E13" s="121">
        <v>152509</v>
      </c>
      <c r="F13" s="16">
        <v>37000</v>
      </c>
      <c r="G13" s="17">
        <f t="shared" si="0"/>
        <v>0.24260863293313836</v>
      </c>
      <c r="H13" s="18"/>
    </row>
    <row r="14" spans="1:8" ht="15.75">
      <c r="A14" s="112" t="s">
        <v>141</v>
      </c>
      <c r="B14" s="13"/>
      <c r="C14" s="14"/>
      <c r="D14" s="15">
        <v>1</v>
      </c>
      <c r="E14" s="121">
        <v>81798</v>
      </c>
      <c r="F14" s="16">
        <v>32023</v>
      </c>
      <c r="G14" s="17">
        <f t="shared" si="0"/>
        <v>0.3914887894569549</v>
      </c>
      <c r="H14" s="18"/>
    </row>
    <row r="15" spans="1:8" ht="15.75">
      <c r="A15" s="112" t="s">
        <v>28</v>
      </c>
      <c r="B15" s="13"/>
      <c r="C15" s="14"/>
      <c r="D15" s="15">
        <v>2</v>
      </c>
      <c r="E15" s="121">
        <v>280138</v>
      </c>
      <c r="F15" s="16">
        <v>77741.5</v>
      </c>
      <c r="G15" s="17">
        <f t="shared" si="0"/>
        <v>0.2775114407898964</v>
      </c>
      <c r="H15" s="18"/>
    </row>
    <row r="16" spans="1:8" ht="15.75">
      <c r="A16" s="112" t="s">
        <v>136</v>
      </c>
      <c r="B16" s="13"/>
      <c r="C16" s="14"/>
      <c r="D16" s="15">
        <v>1</v>
      </c>
      <c r="E16" s="121">
        <v>187533</v>
      </c>
      <c r="F16" s="16">
        <v>25567.5</v>
      </c>
      <c r="G16" s="17">
        <f t="shared" si="0"/>
        <v>0.1363360048631441</v>
      </c>
      <c r="H16" s="18"/>
    </row>
    <row r="17" spans="1:8" ht="15.75">
      <c r="A17" s="112" t="s">
        <v>18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16</v>
      </c>
      <c r="B18" s="13"/>
      <c r="C18" s="14"/>
      <c r="D18" s="15">
        <v>3</v>
      </c>
      <c r="E18" s="121">
        <v>690954</v>
      </c>
      <c r="F18" s="16">
        <v>132765.5</v>
      </c>
      <c r="G18" s="17">
        <f t="shared" si="0"/>
        <v>0.19214810247860206</v>
      </c>
      <c r="H18" s="18"/>
    </row>
    <row r="19" spans="1:8" ht="15.75">
      <c r="A19" s="112" t="s">
        <v>17</v>
      </c>
      <c r="B19" s="13"/>
      <c r="C19" s="14"/>
      <c r="D19" s="15">
        <v>1</v>
      </c>
      <c r="E19" s="121">
        <v>1530705</v>
      </c>
      <c r="F19" s="16">
        <v>135927.5</v>
      </c>
      <c r="G19" s="17">
        <f t="shared" si="0"/>
        <v>0.08880058535119438</v>
      </c>
      <c r="H19" s="18"/>
    </row>
    <row r="20" spans="1:8" ht="15.75">
      <c r="A20" s="112" t="s">
        <v>124</v>
      </c>
      <c r="B20" s="13"/>
      <c r="C20" s="14"/>
      <c r="D20" s="15">
        <v>21</v>
      </c>
      <c r="E20" s="121">
        <v>2770817</v>
      </c>
      <c r="F20" s="16">
        <v>315682.5</v>
      </c>
      <c r="G20" s="17">
        <f t="shared" si="0"/>
        <v>0.11393119791021926</v>
      </c>
      <c r="H20" s="18"/>
    </row>
    <row r="21" spans="1:8" ht="15.75">
      <c r="A21" s="112" t="s">
        <v>133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94</v>
      </c>
      <c r="B22" s="13"/>
      <c r="C22" s="14"/>
      <c r="D22" s="15">
        <v>1</v>
      </c>
      <c r="E22" s="121">
        <v>70737</v>
      </c>
      <c r="F22" s="16">
        <v>25123.5</v>
      </c>
      <c r="G22" s="17">
        <f>F22/E22</f>
        <v>0.35516773400059376</v>
      </c>
      <c r="H22" s="18"/>
    </row>
    <row r="23" spans="1:8" ht="15.75">
      <c r="A23" s="112" t="s">
        <v>147</v>
      </c>
      <c r="B23" s="13"/>
      <c r="C23" s="14"/>
      <c r="D23" s="15"/>
      <c r="E23" s="121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23</v>
      </c>
      <c r="B25" s="13"/>
      <c r="C25" s="14"/>
      <c r="D25" s="15">
        <v>4</v>
      </c>
      <c r="E25" s="121">
        <v>673539</v>
      </c>
      <c r="F25" s="16">
        <v>140084.5</v>
      </c>
      <c r="G25" s="17">
        <f>F25/E25</f>
        <v>0.20798275972141184</v>
      </c>
      <c r="H25" s="18"/>
    </row>
    <row r="26" spans="1:8" ht="15.75">
      <c r="A26" s="113" t="s">
        <v>24</v>
      </c>
      <c r="B26" s="13"/>
      <c r="C26" s="14"/>
      <c r="D26" s="15">
        <v>13</v>
      </c>
      <c r="E26" s="121">
        <v>123576</v>
      </c>
      <c r="F26" s="16">
        <v>123576</v>
      </c>
      <c r="G26" s="17">
        <f>F26/E26</f>
        <v>1</v>
      </c>
      <c r="H26" s="18"/>
    </row>
    <row r="27" spans="1:8" ht="15.75">
      <c r="A27" s="114" t="s">
        <v>25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21">
        <v>39458</v>
      </c>
      <c r="F28" s="16">
        <v>8358</v>
      </c>
      <c r="G28" s="17">
        <f aca="true" t="shared" si="1" ref="G28:G34">F28/E28</f>
        <v>0.21182016321151603</v>
      </c>
      <c r="H28" s="18"/>
    </row>
    <row r="29" spans="1:8" ht="15.75">
      <c r="A29" s="114" t="s">
        <v>109</v>
      </c>
      <c r="B29" s="13"/>
      <c r="C29" s="14"/>
      <c r="D29" s="15">
        <v>1</v>
      </c>
      <c r="E29" s="121">
        <v>78212</v>
      </c>
      <c r="F29" s="16">
        <v>28051.5</v>
      </c>
      <c r="G29" s="17">
        <f t="shared" si="1"/>
        <v>0.35865979645067253</v>
      </c>
      <c r="H29" s="18"/>
    </row>
    <row r="30" spans="1:8" ht="15.75">
      <c r="A30" s="114" t="s">
        <v>78</v>
      </c>
      <c r="B30" s="13"/>
      <c r="C30" s="14"/>
      <c r="D30" s="15">
        <v>2</v>
      </c>
      <c r="E30" s="121">
        <v>193865</v>
      </c>
      <c r="F30" s="16">
        <v>55314</v>
      </c>
      <c r="G30" s="17">
        <f t="shared" si="1"/>
        <v>0.28532226033580066</v>
      </c>
      <c r="H30" s="18"/>
    </row>
    <row r="31" spans="1:8" ht="15.75">
      <c r="A31" s="114" t="s">
        <v>134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61</v>
      </c>
      <c r="B32" s="13"/>
      <c r="C32" s="14"/>
      <c r="D32" s="15">
        <v>2</v>
      </c>
      <c r="E32" s="121">
        <v>137865</v>
      </c>
      <c r="F32" s="16">
        <v>45110</v>
      </c>
      <c r="G32" s="17">
        <f t="shared" si="1"/>
        <v>0.3272041489863272</v>
      </c>
      <c r="H32" s="18"/>
    </row>
    <row r="33" spans="1:8" ht="15.75">
      <c r="A33" s="114" t="s">
        <v>120</v>
      </c>
      <c r="B33" s="13"/>
      <c r="C33" s="14"/>
      <c r="D33" s="15">
        <v>1</v>
      </c>
      <c r="E33" s="121">
        <v>182731</v>
      </c>
      <c r="F33" s="16">
        <v>39510</v>
      </c>
      <c r="G33" s="17">
        <f t="shared" si="1"/>
        <v>0.21621947015011136</v>
      </c>
      <c r="H33" s="18"/>
    </row>
    <row r="34" spans="1:8" ht="15.75">
      <c r="A34" s="114" t="s">
        <v>125</v>
      </c>
      <c r="B34" s="13"/>
      <c r="C34" s="14"/>
      <c r="D34" s="15">
        <v>5</v>
      </c>
      <c r="E34" s="121">
        <v>2131653</v>
      </c>
      <c r="F34" s="16">
        <v>489622</v>
      </c>
      <c r="G34" s="17">
        <f t="shared" si="1"/>
        <v>0.22969123023306326</v>
      </c>
      <c r="H34" s="18"/>
    </row>
    <row r="35" spans="1:8" ht="15">
      <c r="A35" s="20" t="s">
        <v>32</v>
      </c>
      <c r="B35" s="13"/>
      <c r="C35" s="14"/>
      <c r="D35" s="21"/>
      <c r="E35" s="121">
        <v>99455</v>
      </c>
      <c r="F35" s="16">
        <v>14307</v>
      </c>
      <c r="G35" s="23"/>
      <c r="H35" s="18"/>
    </row>
    <row r="36" spans="1:8" ht="15">
      <c r="A36" s="20" t="s">
        <v>51</v>
      </c>
      <c r="B36" s="13"/>
      <c r="C36" s="14"/>
      <c r="D36" s="21"/>
      <c r="E36" s="121"/>
      <c r="F36" s="16">
        <v>-500</v>
      </c>
      <c r="G36" s="23"/>
      <c r="H36" s="18"/>
    </row>
    <row r="37" spans="1:8" ht="15">
      <c r="A37" s="20" t="s">
        <v>34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72</v>
      </c>
      <c r="E39" s="31">
        <f>SUM(E9:E38)</f>
        <v>11368179</v>
      </c>
      <c r="F39" s="31">
        <f>SUM(F9:F38)</f>
        <v>1942234.5</v>
      </c>
      <c r="G39" s="32">
        <f>F39/E39</f>
        <v>0.17084833903477417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169</v>
      </c>
      <c r="E44" s="16">
        <v>15564936.6</v>
      </c>
      <c r="F44" s="16">
        <v>877638.15</v>
      </c>
      <c r="G44" s="17">
        <f>1-(+F44/E44)</f>
        <v>0.9436144089401559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289</v>
      </c>
      <c r="E46" s="16">
        <v>11805135</v>
      </c>
      <c r="F46" s="16">
        <v>743828.18</v>
      </c>
      <c r="G46" s="17">
        <f aca="true" t="shared" si="2" ref="G46:G53">1-(+F46/E46)</f>
        <v>0.9369911330958943</v>
      </c>
      <c r="H46" s="18"/>
    </row>
    <row r="47" spans="1:8" ht="15.75">
      <c r="A47" s="45" t="s">
        <v>43</v>
      </c>
      <c r="B47" s="46"/>
      <c r="C47" s="14"/>
      <c r="D47" s="15">
        <v>36</v>
      </c>
      <c r="E47" s="16">
        <v>3727402.6</v>
      </c>
      <c r="F47" s="16">
        <v>229449.27</v>
      </c>
      <c r="G47" s="17">
        <f t="shared" si="2"/>
        <v>0.9384425846566722</v>
      </c>
      <c r="H47" s="18"/>
    </row>
    <row r="48" spans="1:8" ht="15.75">
      <c r="A48" s="45" t="s">
        <v>44</v>
      </c>
      <c r="B48" s="46"/>
      <c r="C48" s="14"/>
      <c r="D48" s="15">
        <v>103</v>
      </c>
      <c r="E48" s="16">
        <v>13846793.37</v>
      </c>
      <c r="F48" s="16">
        <v>1076011.02</v>
      </c>
      <c r="G48" s="17">
        <f t="shared" si="2"/>
        <v>0.9222916821788322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21</v>
      </c>
      <c r="E50" s="16">
        <v>2700057.74</v>
      </c>
      <c r="F50" s="16">
        <v>296710.49</v>
      </c>
      <c r="G50" s="17">
        <f t="shared" si="2"/>
        <v>0.8901095759529942</v>
      </c>
      <c r="H50" s="18"/>
    </row>
    <row r="51" spans="1:8" ht="15.75">
      <c r="A51" s="45" t="s">
        <v>47</v>
      </c>
      <c r="B51" s="46"/>
      <c r="C51" s="14"/>
      <c r="D51" s="15">
        <v>3</v>
      </c>
      <c r="E51" s="16">
        <v>298430</v>
      </c>
      <c r="F51" s="16">
        <v>36220</v>
      </c>
      <c r="G51" s="17">
        <f t="shared" si="2"/>
        <v>0.8786315048755152</v>
      </c>
      <c r="H51" s="18"/>
    </row>
    <row r="52" spans="1:8" ht="15.75">
      <c r="A52" s="45" t="s">
        <v>48</v>
      </c>
      <c r="B52" s="46"/>
      <c r="C52" s="14"/>
      <c r="D52" s="15">
        <v>3</v>
      </c>
      <c r="E52" s="16">
        <v>420550</v>
      </c>
      <c r="F52" s="16">
        <v>-9275</v>
      </c>
      <c r="G52" s="17">
        <f t="shared" si="2"/>
        <v>1.0220544525026751</v>
      </c>
      <c r="H52" s="18"/>
    </row>
    <row r="53" spans="1:8" ht="15.75">
      <c r="A53" s="47" t="s">
        <v>69</v>
      </c>
      <c r="B53" s="48"/>
      <c r="C53" s="14"/>
      <c r="D53" s="15">
        <v>2</v>
      </c>
      <c r="E53" s="16">
        <v>375000</v>
      </c>
      <c r="F53" s="16">
        <v>32900</v>
      </c>
      <c r="G53" s="17">
        <f t="shared" si="2"/>
        <v>0.9122666666666667</v>
      </c>
      <c r="H53" s="18"/>
    </row>
    <row r="54" spans="1:8" ht="15.75">
      <c r="A54" s="45" t="s">
        <v>70</v>
      </c>
      <c r="B54" s="48"/>
      <c r="C54" s="14"/>
      <c r="D54" s="15">
        <v>1471</v>
      </c>
      <c r="E54" s="16">
        <v>89789584.79</v>
      </c>
      <c r="F54" s="16">
        <v>10005534.53</v>
      </c>
      <c r="G54" s="17">
        <f>1-(+F54/E54)</f>
        <v>0.8885668693824461</v>
      </c>
      <c r="H54" s="18"/>
    </row>
    <row r="55" spans="1:8" ht="15.75">
      <c r="A55" s="45" t="s">
        <v>71</v>
      </c>
      <c r="B55" s="48"/>
      <c r="C55" s="14"/>
      <c r="D55" s="15">
        <v>16</v>
      </c>
      <c r="E55" s="16">
        <v>748505.82</v>
      </c>
      <c r="F55" s="16">
        <v>84195.91</v>
      </c>
      <c r="G55" s="17">
        <f>1-(+F55/E55)</f>
        <v>0.8875146889305416</v>
      </c>
      <c r="H55" s="18"/>
    </row>
    <row r="56" spans="1:8" ht="15">
      <c r="A56" s="20" t="s">
        <v>49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51</v>
      </c>
      <c r="B58" s="46"/>
      <c r="C58" s="14"/>
      <c r="D58" s="21"/>
      <c r="E58" s="70">
        <v>200000</v>
      </c>
      <c r="F58" s="16">
        <v>-171</v>
      </c>
      <c r="G58" s="23"/>
      <c r="H58" s="18"/>
    </row>
    <row r="59" spans="1:8" ht="15">
      <c r="A59" s="20" t="s">
        <v>34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52</v>
      </c>
      <c r="B61" s="28"/>
      <c r="C61" s="29"/>
      <c r="D61" s="30">
        <f>SUM(D44:D57)</f>
        <v>2113</v>
      </c>
      <c r="E61" s="31">
        <f>SUM(E44:E60)</f>
        <v>139476395.92000002</v>
      </c>
      <c r="F61" s="31">
        <f>SUM(F44:F60)</f>
        <v>13373041.55</v>
      </c>
      <c r="G61" s="32">
        <f>1-(F61/E61)</f>
        <v>0.9041196794497728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53</v>
      </c>
      <c r="B63" s="56"/>
      <c r="C63" s="59"/>
      <c r="D63" s="75"/>
      <c r="E63" s="56"/>
      <c r="F63" s="57">
        <f>F61+F39</f>
        <v>15315276.05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56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57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AUGUST 2017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81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82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143</v>
      </c>
      <c r="B13" s="13"/>
      <c r="C13" s="14"/>
      <c r="D13" s="15">
        <v>1</v>
      </c>
      <c r="E13" s="16">
        <v>93000</v>
      </c>
      <c r="F13" s="16">
        <v>18558.5</v>
      </c>
      <c r="G13" s="17">
        <f>F13/E13</f>
        <v>0.1995537634408602</v>
      </c>
      <c r="H13" s="18"/>
    </row>
    <row r="14" spans="1:8" ht="15.75" customHeight="1">
      <c r="A14" s="112" t="s">
        <v>119</v>
      </c>
      <c r="B14" s="13"/>
      <c r="C14" s="14"/>
      <c r="D14" s="15">
        <v>1</v>
      </c>
      <c r="E14" s="16">
        <v>78950</v>
      </c>
      <c r="F14" s="16">
        <v>15810.5</v>
      </c>
      <c r="G14" s="17">
        <f>F14/E14</f>
        <v>0.2002596580113996</v>
      </c>
      <c r="H14" s="18"/>
    </row>
    <row r="15" spans="1:8" ht="15.75" customHeight="1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83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28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16</v>
      </c>
      <c r="B18" s="13"/>
      <c r="C18" s="14"/>
      <c r="D18" s="15">
        <v>3</v>
      </c>
      <c r="E18" s="16">
        <v>220001</v>
      </c>
      <c r="F18" s="16">
        <v>54473.5</v>
      </c>
      <c r="G18" s="17">
        <f>F18/E18</f>
        <v>0.24760569270139682</v>
      </c>
      <c r="H18" s="18"/>
    </row>
    <row r="19" spans="1:8" ht="15.75" customHeight="1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18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84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20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21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22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23</v>
      </c>
      <c r="B25" s="13"/>
      <c r="C25" s="14"/>
      <c r="D25" s="15">
        <v>1</v>
      </c>
      <c r="E25" s="16">
        <v>47303</v>
      </c>
      <c r="F25" s="16">
        <v>6673.5</v>
      </c>
      <c r="G25" s="17">
        <f>F25/E25</f>
        <v>0.14107984694416845</v>
      </c>
      <c r="H25" s="18"/>
    </row>
    <row r="26" spans="1:8" ht="15.75" customHeight="1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27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138</v>
      </c>
      <c r="B30" s="13"/>
      <c r="C30" s="14"/>
      <c r="D30" s="15">
        <v>1</v>
      </c>
      <c r="E30" s="16">
        <v>60947</v>
      </c>
      <c r="F30" s="16">
        <v>14509.5</v>
      </c>
      <c r="G30" s="17">
        <f>F30/E30</f>
        <v>0.23806750127159662</v>
      </c>
      <c r="H30" s="18"/>
    </row>
    <row r="31" spans="1:8" ht="15.75" customHeight="1">
      <c r="A31" s="114" t="s">
        <v>31</v>
      </c>
      <c r="B31" s="13"/>
      <c r="C31" s="14"/>
      <c r="D31" s="15"/>
      <c r="E31" s="16"/>
      <c r="F31" s="16"/>
      <c r="G31" s="17"/>
      <c r="H31" s="18"/>
    </row>
    <row r="32" spans="1:8" ht="15.75" customHeight="1">
      <c r="A32" s="114" t="s">
        <v>61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76</v>
      </c>
      <c r="B33" s="13"/>
      <c r="C33" s="14"/>
      <c r="D33" s="15">
        <v>7</v>
      </c>
      <c r="E33" s="16">
        <v>227631</v>
      </c>
      <c r="F33" s="16">
        <v>21815</v>
      </c>
      <c r="G33" s="17">
        <f>F33/E33</f>
        <v>0.09583492582293272</v>
      </c>
      <c r="H33" s="18"/>
    </row>
    <row r="34" spans="1:8" ht="15.75" customHeight="1">
      <c r="A34" s="114" t="s">
        <v>145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32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51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35</v>
      </c>
      <c r="B39" s="28"/>
      <c r="C39" s="29"/>
      <c r="D39" s="30">
        <f>SUM(D9:D38)</f>
        <v>14</v>
      </c>
      <c r="E39" s="31">
        <f>SUM(E9:E38)</f>
        <v>727832</v>
      </c>
      <c r="F39" s="31">
        <f>SUM(F9:F38)</f>
        <v>131840.5</v>
      </c>
      <c r="G39" s="32">
        <f>F39/E39</f>
        <v>0.1811413897712659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 customHeight="1">
      <c r="A44" s="45" t="s">
        <v>40</v>
      </c>
      <c r="B44" s="46"/>
      <c r="C44" s="14"/>
      <c r="D44" s="15">
        <v>24</v>
      </c>
      <c r="E44" s="16">
        <v>918884.9</v>
      </c>
      <c r="F44" s="16">
        <v>69601.5</v>
      </c>
      <c r="G44" s="17">
        <f>1-(+F44/E44)</f>
        <v>0.9242543870293222</v>
      </c>
      <c r="H44" s="18"/>
    </row>
    <row r="45" spans="1:8" ht="15.75" customHeight="1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42</v>
      </c>
      <c r="B46" s="46"/>
      <c r="C46" s="14"/>
      <c r="D46" s="15">
        <v>40</v>
      </c>
      <c r="E46" s="16">
        <v>1439501</v>
      </c>
      <c r="F46" s="16">
        <v>159827.45</v>
      </c>
      <c r="G46" s="17">
        <f>1-(+F46/E46)</f>
        <v>0.8889702403819101</v>
      </c>
      <c r="H46" s="18"/>
    </row>
    <row r="47" spans="1:8" ht="15.75" customHeight="1">
      <c r="A47" s="45" t="s">
        <v>43</v>
      </c>
      <c r="B47" s="46"/>
      <c r="C47" s="14"/>
      <c r="D47" s="15">
        <v>12</v>
      </c>
      <c r="E47" s="16">
        <v>1058323</v>
      </c>
      <c r="F47" s="16">
        <v>79196</v>
      </c>
      <c r="G47" s="17">
        <f>1-(+F47/E47)</f>
        <v>0.925168403219055</v>
      </c>
      <c r="H47" s="18"/>
    </row>
    <row r="48" spans="1:8" ht="15.75" customHeight="1">
      <c r="A48" s="45" t="s">
        <v>44</v>
      </c>
      <c r="B48" s="46"/>
      <c r="C48" s="14"/>
      <c r="D48" s="15">
        <v>25</v>
      </c>
      <c r="E48" s="16">
        <v>1338281.41</v>
      </c>
      <c r="F48" s="16">
        <v>147516.81</v>
      </c>
      <c r="G48" s="17">
        <f>1-(+F48/E48)</f>
        <v>0.8897714569613576</v>
      </c>
      <c r="H48" s="18"/>
    </row>
    <row r="49" spans="1:8" ht="15.75" customHeight="1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46</v>
      </c>
      <c r="B50" s="46"/>
      <c r="C50" s="14"/>
      <c r="D50" s="15">
        <v>6</v>
      </c>
      <c r="E50" s="16">
        <v>553285</v>
      </c>
      <c r="F50" s="16">
        <v>27935</v>
      </c>
      <c r="G50" s="17">
        <f>1-(+F50/E50)</f>
        <v>0.9495106500266589</v>
      </c>
      <c r="H50" s="18"/>
    </row>
    <row r="51" spans="1:8" ht="15.75" customHeight="1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70</v>
      </c>
      <c r="B53" s="48"/>
      <c r="C53" s="14"/>
      <c r="D53" s="15">
        <v>331</v>
      </c>
      <c r="E53" s="16">
        <v>16198846.87</v>
      </c>
      <c r="F53" s="16">
        <v>2056882.5</v>
      </c>
      <c r="G53" s="17">
        <f>1-(+F53/E53)</f>
        <v>0.8730229061051678</v>
      </c>
      <c r="H53" s="18"/>
    </row>
    <row r="54" spans="1:8" ht="15.75" customHeight="1">
      <c r="A54" s="45" t="s">
        <v>71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49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50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33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34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52</v>
      </c>
      <c r="B60" s="28"/>
      <c r="C60" s="29"/>
      <c r="D60" s="30">
        <f>SUM(D44:D56)</f>
        <v>438</v>
      </c>
      <c r="E60" s="31">
        <f>SUM(E44:E59)</f>
        <v>21507122.18</v>
      </c>
      <c r="F60" s="31">
        <f>SUM(F44:F59)</f>
        <v>2540959.26</v>
      </c>
      <c r="G60" s="32">
        <f>1-(F60/E60)</f>
        <v>0.881854985584129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53</v>
      </c>
      <c r="B62" s="56"/>
      <c r="C62" s="56"/>
      <c r="D62" s="75"/>
      <c r="E62" s="56"/>
      <c r="F62" s="57">
        <f>F60+F39</f>
        <v>2672799.76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57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7500</v>
      </c>
      <c r="F9" s="16">
        <v>3100</v>
      </c>
      <c r="G9" s="119">
        <f>F9/E9</f>
        <v>0.41333333333333333</v>
      </c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1453161</v>
      </c>
      <c r="F10" s="16">
        <v>108837.5</v>
      </c>
      <c r="G10" s="119">
        <f>F10/E10</f>
        <v>0.07489706921669381</v>
      </c>
      <c r="H10" s="18"/>
    </row>
    <row r="11" spans="1:8" ht="15.75">
      <c r="A11" s="112" t="s">
        <v>86</v>
      </c>
      <c r="B11" s="13"/>
      <c r="C11" s="14"/>
      <c r="D11" s="15">
        <v>1</v>
      </c>
      <c r="E11" s="16">
        <v>312814</v>
      </c>
      <c r="F11" s="16">
        <v>77510.8</v>
      </c>
      <c r="G11" s="119">
        <f>F11/E11</f>
        <v>0.24778558504414766</v>
      </c>
      <c r="H11" s="18"/>
    </row>
    <row r="12" spans="1:8" ht="15.75">
      <c r="A12" s="112" t="s">
        <v>28</v>
      </c>
      <c r="B12" s="13"/>
      <c r="C12" s="14"/>
      <c r="D12" s="15">
        <v>1</v>
      </c>
      <c r="E12" s="16">
        <v>295447</v>
      </c>
      <c r="F12" s="16">
        <v>99253</v>
      </c>
      <c r="G12" s="119">
        <f>F12/E12</f>
        <v>0.3359418102062299</v>
      </c>
      <c r="H12" s="18"/>
    </row>
    <row r="13" spans="1:8" ht="15.75">
      <c r="A13" s="112" t="s">
        <v>87</v>
      </c>
      <c r="B13" s="13"/>
      <c r="C13" s="14"/>
      <c r="D13" s="15">
        <v>25</v>
      </c>
      <c r="E13" s="16">
        <v>3453585</v>
      </c>
      <c r="F13" s="16">
        <v>626914.5</v>
      </c>
      <c r="G13" s="119">
        <f>F13/E13</f>
        <v>0.18152571892685426</v>
      </c>
      <c r="H13" s="18"/>
    </row>
    <row r="14" spans="1:8" ht="15.75">
      <c r="A14" s="112" t="s">
        <v>118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139</v>
      </c>
      <c r="B15" s="13"/>
      <c r="C15" s="14"/>
      <c r="D15" s="15"/>
      <c r="E15" s="16"/>
      <c r="F15" s="16"/>
      <c r="G15" s="119"/>
      <c r="H15" s="18"/>
    </row>
    <row r="16" spans="1:8" ht="15.75">
      <c r="A16" s="112" t="s">
        <v>14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63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1286636</v>
      </c>
      <c r="F18" s="16">
        <v>291026</v>
      </c>
      <c r="G18" s="119">
        <f>F18/E18</f>
        <v>0.22619140145309163</v>
      </c>
      <c r="H18" s="18"/>
    </row>
    <row r="19" spans="1:8" ht="15.75">
      <c r="A19" s="112" t="s">
        <v>17</v>
      </c>
      <c r="B19" s="13"/>
      <c r="C19" s="14"/>
      <c r="D19" s="15">
        <v>2</v>
      </c>
      <c r="E19" s="16">
        <v>1312467</v>
      </c>
      <c r="F19" s="16">
        <v>449722</v>
      </c>
      <c r="G19" s="119">
        <f>F19/E19</f>
        <v>0.3426539486326132</v>
      </c>
      <c r="H19" s="18"/>
    </row>
    <row r="20" spans="1:8" ht="15.75">
      <c r="A20" s="112" t="s">
        <v>140</v>
      </c>
      <c r="B20" s="13"/>
      <c r="C20" s="14"/>
      <c r="D20" s="15">
        <v>1</v>
      </c>
      <c r="E20" s="16">
        <v>127343</v>
      </c>
      <c r="F20" s="16">
        <v>38475</v>
      </c>
      <c r="G20" s="119">
        <f>F20/E20</f>
        <v>0.3021367487808517</v>
      </c>
      <c r="H20" s="18"/>
    </row>
    <row r="21" spans="1:8" ht="15.75">
      <c r="A21" s="112" t="s">
        <v>88</v>
      </c>
      <c r="B21" s="13"/>
      <c r="C21" s="14"/>
      <c r="D21" s="15">
        <v>2</v>
      </c>
      <c r="E21" s="16">
        <v>1352627</v>
      </c>
      <c r="F21" s="16">
        <v>123556</v>
      </c>
      <c r="G21" s="119">
        <f>F21/E21</f>
        <v>0.09134521194682643</v>
      </c>
      <c r="H21" s="18"/>
    </row>
    <row r="22" spans="1:8" ht="15.75">
      <c r="A22" s="112" t="s">
        <v>120</v>
      </c>
      <c r="B22" s="13"/>
      <c r="C22" s="14"/>
      <c r="D22" s="15">
        <v>2</v>
      </c>
      <c r="E22" s="16">
        <v>448629</v>
      </c>
      <c r="F22" s="16">
        <v>139243.5</v>
      </c>
      <c r="G22" s="119">
        <f>F22/E22</f>
        <v>0.3103756110282661</v>
      </c>
      <c r="H22" s="18"/>
    </row>
    <row r="23" spans="1:8" ht="15.75">
      <c r="A23" s="112" t="s">
        <v>84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89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23</v>
      </c>
      <c r="B25" s="13"/>
      <c r="C25" s="14"/>
      <c r="D25" s="15">
        <v>6</v>
      </c>
      <c r="E25" s="16">
        <v>1153667</v>
      </c>
      <c r="F25" s="16">
        <v>279483</v>
      </c>
      <c r="G25" s="119">
        <f>F25/E25</f>
        <v>0.24225621431487596</v>
      </c>
      <c r="H25" s="18"/>
    </row>
    <row r="26" spans="1:8" ht="15.75">
      <c r="A26" s="113" t="s">
        <v>24</v>
      </c>
      <c r="B26" s="13"/>
      <c r="C26" s="14"/>
      <c r="D26" s="15">
        <v>17</v>
      </c>
      <c r="E26" s="16">
        <v>241804</v>
      </c>
      <c r="F26" s="16">
        <v>241804</v>
      </c>
      <c r="G26" s="119">
        <f>F26/E26</f>
        <v>1</v>
      </c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26</v>
      </c>
      <c r="B28" s="13"/>
      <c r="C28" s="14"/>
      <c r="D28" s="15"/>
      <c r="E28" s="16">
        <v>68474</v>
      </c>
      <c r="F28" s="16">
        <v>-86225.4</v>
      </c>
      <c r="G28" s="119">
        <f>F28/E28</f>
        <v>-1.2592429243216403</v>
      </c>
      <c r="H28" s="18"/>
    </row>
    <row r="29" spans="1:8" ht="15.75">
      <c r="A29" s="114" t="s">
        <v>27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128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90</v>
      </c>
      <c r="B31" s="13"/>
      <c r="C31" s="14"/>
      <c r="D31" s="15">
        <v>2</v>
      </c>
      <c r="E31" s="16">
        <v>254597</v>
      </c>
      <c r="F31" s="16">
        <v>59630</v>
      </c>
      <c r="G31" s="119">
        <f>F31/E31</f>
        <v>0.23421328609528</v>
      </c>
      <c r="H31" s="18"/>
    </row>
    <row r="32" spans="1:8" ht="15.75">
      <c r="A32" s="114" t="s">
        <v>146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31</v>
      </c>
      <c r="B33" s="13"/>
      <c r="C33" s="14"/>
      <c r="D33" s="15">
        <v>2</v>
      </c>
      <c r="E33" s="16">
        <v>747288</v>
      </c>
      <c r="F33" s="16">
        <v>150332</v>
      </c>
      <c r="G33" s="119">
        <f>F33/E33</f>
        <v>0.20117009774009484</v>
      </c>
      <c r="H33" s="18"/>
    </row>
    <row r="34" spans="1:8" ht="15.75">
      <c r="A34" s="114" t="s">
        <v>91</v>
      </c>
      <c r="B34" s="13"/>
      <c r="C34" s="14"/>
      <c r="D34" s="15">
        <v>4</v>
      </c>
      <c r="E34" s="16">
        <v>1933124</v>
      </c>
      <c r="F34" s="16">
        <v>148751</v>
      </c>
      <c r="G34" s="119">
        <f>F34/E34</f>
        <v>0.07694850407940722</v>
      </c>
      <c r="H34" s="18"/>
    </row>
    <row r="35" spans="1:8" ht="15">
      <c r="A35" s="20" t="s">
        <v>32</v>
      </c>
      <c r="B35" s="13"/>
      <c r="C35" s="14"/>
      <c r="D35" s="21"/>
      <c r="E35" s="70">
        <v>35550</v>
      </c>
      <c r="F35" s="16">
        <v>4740</v>
      </c>
      <c r="G35" s="120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73</v>
      </c>
      <c r="E39" s="31">
        <f>SUM(E9:E38)</f>
        <v>14484713</v>
      </c>
      <c r="F39" s="31">
        <f>SUM(F9:F38)</f>
        <v>2756152.9</v>
      </c>
      <c r="G39" s="107">
        <f>F39/E39</f>
        <v>0.19028011808035133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116</v>
      </c>
      <c r="E44" s="16">
        <v>20622370.65</v>
      </c>
      <c r="F44" s="16">
        <v>1195923.73</v>
      </c>
      <c r="G44" s="119">
        <f>1-(+F44/E44)</f>
        <v>0.9420084261748055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42</v>
      </c>
      <c r="B46" s="46"/>
      <c r="C46" s="14"/>
      <c r="D46" s="15">
        <v>385</v>
      </c>
      <c r="E46" s="16">
        <v>32243780</v>
      </c>
      <c r="F46" s="16">
        <v>1901112.32</v>
      </c>
      <c r="G46" s="119">
        <f>1-(+F46/E46)</f>
        <v>0.9410394091511604</v>
      </c>
      <c r="H46" s="18"/>
    </row>
    <row r="47" spans="1:8" ht="15.75">
      <c r="A47" s="45" t="s">
        <v>43</v>
      </c>
      <c r="B47" s="46"/>
      <c r="C47" s="14"/>
      <c r="D47" s="15">
        <v>37</v>
      </c>
      <c r="E47" s="16">
        <v>5003873.5</v>
      </c>
      <c r="F47" s="16">
        <v>434994.08</v>
      </c>
      <c r="G47" s="119">
        <f>1-(+F47/E47)</f>
        <v>0.9130685298099562</v>
      </c>
      <c r="H47" s="18"/>
    </row>
    <row r="48" spans="1:8" ht="15.75">
      <c r="A48" s="45" t="s">
        <v>44</v>
      </c>
      <c r="B48" s="46"/>
      <c r="C48" s="14"/>
      <c r="D48" s="15">
        <v>145</v>
      </c>
      <c r="E48" s="16">
        <v>24273853.94</v>
      </c>
      <c r="F48" s="16">
        <v>1558311.81</v>
      </c>
      <c r="G48" s="119">
        <f>1-(+F48/E48)</f>
        <v>0.9358028678160532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46</v>
      </c>
      <c r="B50" s="46"/>
      <c r="C50" s="14"/>
      <c r="D50" s="15">
        <v>52</v>
      </c>
      <c r="E50" s="16">
        <v>8409333.65</v>
      </c>
      <c r="F50" s="16">
        <v>468010.03</v>
      </c>
      <c r="G50" s="119">
        <f>1-(+F50/E50)</f>
        <v>0.9443463597142444</v>
      </c>
      <c r="H50" s="18"/>
    </row>
    <row r="51" spans="1:8" ht="15.75">
      <c r="A51" s="45" t="s">
        <v>47</v>
      </c>
      <c r="B51" s="46"/>
      <c r="C51" s="14"/>
      <c r="D51" s="15">
        <v>8</v>
      </c>
      <c r="E51" s="16">
        <v>1509950</v>
      </c>
      <c r="F51" s="16">
        <v>75410</v>
      </c>
      <c r="G51" s="119">
        <f>1-(+F51/E51)</f>
        <v>0.9500579489387065</v>
      </c>
      <c r="H51" s="18"/>
    </row>
    <row r="52" spans="1:8" ht="15.75">
      <c r="A52" s="78" t="s">
        <v>48</v>
      </c>
      <c r="B52" s="46"/>
      <c r="C52" s="14"/>
      <c r="D52" s="15">
        <v>6</v>
      </c>
      <c r="E52" s="16">
        <v>865525</v>
      </c>
      <c r="F52" s="16">
        <v>103725</v>
      </c>
      <c r="G52" s="119">
        <f>1-(+F52/E52)</f>
        <v>0.8801594408018255</v>
      </c>
      <c r="H52" s="18"/>
    </row>
    <row r="53" spans="1:8" ht="15.75">
      <c r="A53" s="79" t="s">
        <v>69</v>
      </c>
      <c r="B53" s="46"/>
      <c r="C53" s="14"/>
      <c r="D53" s="15">
        <v>2</v>
      </c>
      <c r="E53" s="16">
        <v>135400</v>
      </c>
      <c r="F53" s="16">
        <v>18600</v>
      </c>
      <c r="G53" s="119">
        <f>1-(+F53/E53)</f>
        <v>0.862629246676514</v>
      </c>
      <c r="H53" s="18"/>
    </row>
    <row r="54" spans="1:8" ht="15.75">
      <c r="A54" s="45" t="s">
        <v>121</v>
      </c>
      <c r="B54" s="46"/>
      <c r="C54" s="14"/>
      <c r="D54" s="15">
        <v>1670</v>
      </c>
      <c r="E54" s="16">
        <v>110441005.39</v>
      </c>
      <c r="F54" s="16">
        <v>12893786.01</v>
      </c>
      <c r="G54" s="119">
        <f>1-(+F54/E54)</f>
        <v>0.8832518233198964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49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33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34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52</v>
      </c>
      <c r="B61" s="28"/>
      <c r="C61" s="29"/>
      <c r="D61" s="30">
        <f>SUM(D44:D57)</f>
        <v>2421</v>
      </c>
      <c r="E61" s="31">
        <f>SUM(E44:E60)</f>
        <v>203505092.13</v>
      </c>
      <c r="F61" s="31">
        <f>SUM(F44:F60)</f>
        <v>18649872.98</v>
      </c>
      <c r="G61" s="111">
        <f>1-(+F61/E61)</f>
        <v>0.9083567256976235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53</v>
      </c>
      <c r="B63" s="56"/>
      <c r="C63" s="56"/>
      <c r="D63" s="56"/>
      <c r="E63" s="56"/>
      <c r="F63" s="57">
        <f>F61+F39</f>
        <v>21406025.88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147150</v>
      </c>
      <c r="F9" s="122">
        <v>107242.5</v>
      </c>
      <c r="G9" s="119">
        <f>F9/E9</f>
        <v>0.7287971457696228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623785</v>
      </c>
      <c r="F10" s="122">
        <v>-92904</v>
      </c>
      <c r="G10" s="119">
        <f>F10/E10</f>
        <v>-0.14893593145074024</v>
      </c>
      <c r="H10" s="18"/>
    </row>
    <row r="11" spans="1:8" ht="15.75">
      <c r="A11" s="112" t="s">
        <v>111</v>
      </c>
      <c r="B11" s="13"/>
      <c r="C11" s="14"/>
      <c r="D11" s="15"/>
      <c r="E11" s="121"/>
      <c r="F11" s="122"/>
      <c r="G11" s="119"/>
      <c r="H11" s="18"/>
    </row>
    <row r="12" spans="1:8" ht="15.75">
      <c r="A12" s="112" t="s">
        <v>28</v>
      </c>
      <c r="B12" s="13"/>
      <c r="C12" s="14"/>
      <c r="D12" s="15"/>
      <c r="E12" s="121"/>
      <c r="F12" s="122"/>
      <c r="G12" s="119"/>
      <c r="H12" s="18"/>
    </row>
    <row r="13" spans="1:8" ht="15.75">
      <c r="A13" s="112" t="s">
        <v>87</v>
      </c>
      <c r="B13" s="13"/>
      <c r="C13" s="14"/>
      <c r="D13" s="15">
        <v>23</v>
      </c>
      <c r="E13" s="121">
        <v>3021371</v>
      </c>
      <c r="F13" s="122">
        <v>542098</v>
      </c>
      <c r="G13" s="119">
        <f>F13/E13</f>
        <v>0.17942119653627442</v>
      </c>
      <c r="H13" s="18"/>
    </row>
    <row r="14" spans="1:8" ht="15.75">
      <c r="A14" s="112" t="s">
        <v>129</v>
      </c>
      <c r="B14" s="13"/>
      <c r="C14" s="14"/>
      <c r="D14" s="15"/>
      <c r="E14" s="121">
        <v>25</v>
      </c>
      <c r="F14" s="122">
        <v>25</v>
      </c>
      <c r="G14" s="119">
        <f>F14/E14</f>
        <v>1</v>
      </c>
      <c r="H14" s="18"/>
    </row>
    <row r="15" spans="1:8" ht="15.75">
      <c r="A15" s="112" t="s">
        <v>132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137</v>
      </c>
      <c r="B16" s="13"/>
      <c r="C16" s="14"/>
      <c r="D16" s="15"/>
      <c r="E16" s="121">
        <v>730</v>
      </c>
      <c r="F16" s="122">
        <v>730</v>
      </c>
      <c r="G16" s="119">
        <f>F16/E16</f>
        <v>1</v>
      </c>
      <c r="H16" s="18"/>
    </row>
    <row r="17" spans="1:8" ht="15.75">
      <c r="A17" s="112" t="s">
        <v>93</v>
      </c>
      <c r="B17" s="13"/>
      <c r="C17" s="14"/>
      <c r="D17" s="15">
        <v>3</v>
      </c>
      <c r="E17" s="121">
        <v>922506</v>
      </c>
      <c r="F17" s="122">
        <v>143268</v>
      </c>
      <c r="G17" s="119">
        <f>F17/E17</f>
        <v>0.15530305493948007</v>
      </c>
      <c r="H17" s="18"/>
    </row>
    <row r="18" spans="1:8" ht="15.75">
      <c r="A18" s="114" t="s">
        <v>141</v>
      </c>
      <c r="B18" s="13"/>
      <c r="C18" s="14"/>
      <c r="D18" s="15">
        <v>1</v>
      </c>
      <c r="E18" s="121">
        <v>370421</v>
      </c>
      <c r="F18" s="122">
        <v>80089.5</v>
      </c>
      <c r="G18" s="119">
        <f>F18/E18</f>
        <v>0.2162120938067766</v>
      </c>
      <c r="H18" s="18"/>
    </row>
    <row r="19" spans="1:8" ht="15.75">
      <c r="A19" s="112" t="s">
        <v>17</v>
      </c>
      <c r="B19" s="13"/>
      <c r="C19" s="14"/>
      <c r="D19" s="15">
        <v>1</v>
      </c>
      <c r="E19" s="121">
        <v>905345</v>
      </c>
      <c r="F19" s="122">
        <v>289677</v>
      </c>
      <c r="G19" s="119">
        <f>F19/E19</f>
        <v>0.3199631079864582</v>
      </c>
      <c r="H19" s="18"/>
    </row>
    <row r="20" spans="1:8" ht="15.75">
      <c r="A20" s="112" t="s">
        <v>68</v>
      </c>
      <c r="B20" s="13"/>
      <c r="C20" s="14"/>
      <c r="D20" s="15"/>
      <c r="E20" s="121"/>
      <c r="F20" s="122"/>
      <c r="G20" s="119"/>
      <c r="H20" s="18"/>
    </row>
    <row r="21" spans="1:8" ht="15.75">
      <c r="A21" s="112" t="s">
        <v>120</v>
      </c>
      <c r="B21" s="13"/>
      <c r="C21" s="14"/>
      <c r="D21" s="15">
        <v>1</v>
      </c>
      <c r="E21" s="121">
        <v>191496</v>
      </c>
      <c r="F21" s="122">
        <v>19217.5</v>
      </c>
      <c r="G21" s="119">
        <f aca="true" t="shared" si="0" ref="G21:G30">F21/E21</f>
        <v>0.1003545765969002</v>
      </c>
      <c r="H21" s="18"/>
    </row>
    <row r="22" spans="1:8" ht="15.75">
      <c r="A22" s="112" t="s">
        <v>20</v>
      </c>
      <c r="B22" s="13"/>
      <c r="C22" s="14"/>
      <c r="D22" s="15"/>
      <c r="E22" s="121"/>
      <c r="F22" s="122"/>
      <c r="G22" s="119"/>
      <c r="H22" s="18"/>
    </row>
    <row r="23" spans="1:8" ht="15.75">
      <c r="A23" s="112" t="s">
        <v>143</v>
      </c>
      <c r="B23" s="13"/>
      <c r="C23" s="14"/>
      <c r="D23" s="15">
        <v>3</v>
      </c>
      <c r="E23" s="121">
        <v>665612</v>
      </c>
      <c r="F23" s="122">
        <v>140434</v>
      </c>
      <c r="G23" s="119">
        <f t="shared" si="0"/>
        <v>0.21098477791866732</v>
      </c>
      <c r="H23" s="18"/>
    </row>
    <row r="24" spans="1:8" ht="15.75">
      <c r="A24" s="112" t="s">
        <v>21</v>
      </c>
      <c r="B24" s="13"/>
      <c r="C24" s="14"/>
      <c r="D24" s="15">
        <v>2</v>
      </c>
      <c r="E24" s="121">
        <v>699828</v>
      </c>
      <c r="F24" s="122">
        <v>107813.5</v>
      </c>
      <c r="G24" s="119">
        <f t="shared" si="0"/>
        <v>0.15405713975433963</v>
      </c>
      <c r="H24" s="18"/>
    </row>
    <row r="25" spans="1:8" ht="15.75">
      <c r="A25" s="113" t="s">
        <v>23</v>
      </c>
      <c r="B25" s="13"/>
      <c r="C25" s="14"/>
      <c r="D25" s="15">
        <v>4</v>
      </c>
      <c r="E25" s="121">
        <v>684300</v>
      </c>
      <c r="F25" s="122">
        <v>154745</v>
      </c>
      <c r="G25" s="119">
        <f t="shared" si="0"/>
        <v>0.22613619757416337</v>
      </c>
      <c r="H25" s="18"/>
    </row>
    <row r="26" spans="1:8" ht="15.75">
      <c r="A26" s="113" t="s">
        <v>24</v>
      </c>
      <c r="B26" s="13"/>
      <c r="C26" s="14"/>
      <c r="D26" s="15"/>
      <c r="E26" s="121"/>
      <c r="F26" s="122"/>
      <c r="G26" s="119"/>
      <c r="H26" s="18"/>
    </row>
    <row r="27" spans="1:8" ht="15.75">
      <c r="A27" s="114" t="s">
        <v>25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26</v>
      </c>
      <c r="B28" s="13"/>
      <c r="C28" s="14"/>
      <c r="D28" s="15"/>
      <c r="E28" s="121"/>
      <c r="F28" s="122"/>
      <c r="G28" s="119"/>
      <c r="H28" s="18"/>
    </row>
    <row r="29" spans="1:8" ht="15.75">
      <c r="A29" s="114" t="s">
        <v>27</v>
      </c>
      <c r="B29" s="13"/>
      <c r="C29" s="14"/>
      <c r="D29" s="15">
        <v>1</v>
      </c>
      <c r="E29" s="121">
        <v>137119</v>
      </c>
      <c r="F29" s="122">
        <v>53184</v>
      </c>
      <c r="G29" s="119">
        <f t="shared" si="0"/>
        <v>0.38786747277911887</v>
      </c>
      <c r="H29" s="18"/>
    </row>
    <row r="30" spans="1:8" ht="15.75">
      <c r="A30" s="114" t="s">
        <v>78</v>
      </c>
      <c r="B30" s="13"/>
      <c r="C30" s="14"/>
      <c r="D30" s="15">
        <v>1</v>
      </c>
      <c r="E30" s="121">
        <v>133368</v>
      </c>
      <c r="F30" s="122">
        <v>53489</v>
      </c>
      <c r="G30" s="119">
        <f t="shared" si="0"/>
        <v>0.4010632235618739</v>
      </c>
      <c r="H30" s="18"/>
    </row>
    <row r="31" spans="1:8" ht="15.75">
      <c r="A31" s="114" t="s">
        <v>95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135</v>
      </c>
      <c r="B32" s="13"/>
      <c r="C32" s="14"/>
      <c r="D32" s="15">
        <v>1</v>
      </c>
      <c r="E32" s="121">
        <v>149446</v>
      </c>
      <c r="F32" s="122">
        <v>65576.5</v>
      </c>
      <c r="G32" s="119">
        <f>F32/E32</f>
        <v>0.43879729132930956</v>
      </c>
      <c r="H32" s="18"/>
    </row>
    <row r="33" spans="1:8" ht="15.75">
      <c r="A33" s="114" t="s">
        <v>31</v>
      </c>
      <c r="B33" s="13"/>
      <c r="C33" s="14"/>
      <c r="D33" s="15"/>
      <c r="E33" s="121"/>
      <c r="F33" s="122"/>
      <c r="G33" s="119"/>
      <c r="H33" s="18"/>
    </row>
    <row r="34" spans="1:8" ht="15.75">
      <c r="A34" s="114" t="s">
        <v>91</v>
      </c>
      <c r="B34" s="13"/>
      <c r="C34" s="14"/>
      <c r="D34" s="15">
        <v>6</v>
      </c>
      <c r="E34" s="121">
        <v>2955671</v>
      </c>
      <c r="F34" s="122">
        <v>316731.5</v>
      </c>
      <c r="G34" s="119">
        <f>F34/E34</f>
        <v>0.10716060752363846</v>
      </c>
      <c r="H34" s="18"/>
    </row>
    <row r="35" spans="1:8" ht="15">
      <c r="A35" s="20" t="s">
        <v>32</v>
      </c>
      <c r="B35" s="13"/>
      <c r="C35" s="14"/>
      <c r="D35" s="21"/>
      <c r="E35" s="121"/>
      <c r="F35" s="122"/>
      <c r="G35" s="120"/>
      <c r="H35" s="18"/>
    </row>
    <row r="36" spans="1:8" ht="15">
      <c r="A36" s="20" t="s">
        <v>51</v>
      </c>
      <c r="B36" s="13"/>
      <c r="C36" s="14"/>
      <c r="D36" s="21"/>
      <c r="E36" s="121">
        <v>55</v>
      </c>
      <c r="F36" s="122">
        <v>55</v>
      </c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52</v>
      </c>
      <c r="E39" s="31">
        <f>SUM(E9:E38)</f>
        <v>11608228</v>
      </c>
      <c r="F39" s="31">
        <f>SUM(F9:F38)</f>
        <v>1981472</v>
      </c>
      <c r="G39" s="107">
        <f>F39/E39</f>
        <v>0.17069547565743884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136</v>
      </c>
      <c r="E44" s="16">
        <v>24595630.75</v>
      </c>
      <c r="F44" s="16">
        <v>1316946.19</v>
      </c>
      <c r="G44" s="119">
        <f>1-(+F44/E44)</f>
        <v>0.9464560920032514</v>
      </c>
      <c r="H44" s="18"/>
    </row>
    <row r="45" spans="1:8" ht="15.75">
      <c r="A45" s="45" t="s">
        <v>41</v>
      </c>
      <c r="B45" s="46"/>
      <c r="C45" s="14"/>
      <c r="D45" s="15">
        <v>16</v>
      </c>
      <c r="E45" s="16">
        <v>822702.45</v>
      </c>
      <c r="F45" s="16">
        <v>145662.19</v>
      </c>
      <c r="G45" s="119">
        <f aca="true" t="shared" si="1" ref="G45:G54">1-(+F45/E45)</f>
        <v>0.8229466923308664</v>
      </c>
      <c r="H45" s="18"/>
    </row>
    <row r="46" spans="1:8" ht="15.75">
      <c r="A46" s="45" t="s">
        <v>42</v>
      </c>
      <c r="B46" s="46"/>
      <c r="C46" s="14"/>
      <c r="D46" s="15">
        <v>163</v>
      </c>
      <c r="E46" s="16">
        <v>24679756.55</v>
      </c>
      <c r="F46" s="16">
        <v>1143568.4</v>
      </c>
      <c r="G46" s="119">
        <f t="shared" si="1"/>
        <v>0.9536637082426974</v>
      </c>
      <c r="H46" s="18"/>
    </row>
    <row r="47" spans="1:8" ht="15.75">
      <c r="A47" s="45" t="s">
        <v>43</v>
      </c>
      <c r="B47" s="46"/>
      <c r="C47" s="14"/>
      <c r="D47" s="15">
        <v>2</v>
      </c>
      <c r="E47" s="16">
        <v>1133083.5</v>
      </c>
      <c r="F47" s="16">
        <v>47550.5</v>
      </c>
      <c r="G47" s="119">
        <f t="shared" si="1"/>
        <v>0.9580344255299807</v>
      </c>
      <c r="H47" s="18"/>
    </row>
    <row r="48" spans="1:8" ht="15.75">
      <c r="A48" s="45" t="s">
        <v>44</v>
      </c>
      <c r="B48" s="46"/>
      <c r="C48" s="14"/>
      <c r="D48" s="15">
        <v>119</v>
      </c>
      <c r="E48" s="16">
        <v>21207412.76</v>
      </c>
      <c r="F48" s="16">
        <v>1529550.72</v>
      </c>
      <c r="G48" s="119">
        <f t="shared" si="1"/>
        <v>0.9278765996913618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46</v>
      </c>
      <c r="B50" s="46"/>
      <c r="C50" s="14"/>
      <c r="D50" s="15">
        <v>17</v>
      </c>
      <c r="E50" s="16">
        <v>3562340</v>
      </c>
      <c r="F50" s="16">
        <v>234242</v>
      </c>
      <c r="G50" s="119">
        <f t="shared" si="1"/>
        <v>0.9342449064379031</v>
      </c>
      <c r="H50" s="18"/>
    </row>
    <row r="51" spans="1:8" ht="15.75">
      <c r="A51" s="45" t="s">
        <v>47</v>
      </c>
      <c r="B51" s="46"/>
      <c r="C51" s="14"/>
      <c r="D51" s="15">
        <v>4</v>
      </c>
      <c r="E51" s="16">
        <v>1489055</v>
      </c>
      <c r="F51" s="16">
        <v>156050</v>
      </c>
      <c r="G51" s="119">
        <f t="shared" si="1"/>
        <v>0.8952019905241915</v>
      </c>
      <c r="H51" s="18"/>
    </row>
    <row r="52" spans="1:8" ht="15.75">
      <c r="A52" s="78" t="s">
        <v>48</v>
      </c>
      <c r="B52" s="46"/>
      <c r="C52" s="14"/>
      <c r="D52" s="15">
        <v>2</v>
      </c>
      <c r="E52" s="16">
        <v>557025</v>
      </c>
      <c r="F52" s="16">
        <v>34975</v>
      </c>
      <c r="G52" s="119">
        <f t="shared" si="1"/>
        <v>0.9372110767021229</v>
      </c>
      <c r="H52" s="18"/>
    </row>
    <row r="53" spans="1:8" ht="15.75">
      <c r="A53" s="79" t="s">
        <v>69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121</v>
      </c>
      <c r="B54" s="46"/>
      <c r="C54" s="14"/>
      <c r="D54" s="15">
        <v>1457</v>
      </c>
      <c r="E54" s="16">
        <v>102830309.35</v>
      </c>
      <c r="F54" s="16">
        <v>12001683.17</v>
      </c>
      <c r="G54" s="119">
        <f t="shared" si="1"/>
        <v>0.8832865208141085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49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51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34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52</v>
      </c>
      <c r="B62" s="28"/>
      <c r="C62" s="29"/>
      <c r="D62" s="30">
        <f>SUM(D44:D58)</f>
        <v>1916</v>
      </c>
      <c r="E62" s="31">
        <f>SUM(E44:E61)</f>
        <v>180877315.36</v>
      </c>
      <c r="F62" s="31">
        <f>SUM(F44:F61)</f>
        <v>16610228.17</v>
      </c>
      <c r="G62" s="111">
        <f>1-(+F62/E62)</f>
        <v>0.9081685387858578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53</v>
      </c>
      <c r="B64" s="56"/>
      <c r="C64" s="56"/>
      <c r="D64" s="56"/>
      <c r="E64" s="56"/>
      <c r="F64" s="57">
        <f>F62+F39</f>
        <v>18591700.17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2017-10-05T20:03:38Z</dcterms:modified>
  <cp:category/>
  <cp:version/>
  <cp:contentType/>
  <cp:contentStatus/>
</cp:coreProperties>
</file>