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7845" windowHeight="4080" activeTab="0"/>
  </bookViews>
  <sheets>
    <sheet name="ARG" sheetId="1" r:id="rId1"/>
    <sheet name="LADYLUCK" sheetId="2" r:id="rId2"/>
    <sheet name="HOLLYWOOD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3" r:id="rId13"/>
    <sheet name="STATE TOTALS" sheetId="14" r:id="rId14"/>
  </sheets>
  <definedNames>
    <definedName name="_xlnm.Print_Area" localSheetId="13">'STATE TOTALS'!$A$1:$C$20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<sst xmlns="http://schemas.openxmlformats.org/spreadsheetml/2006/main" count="931" uniqueCount="151">
  <si>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</si>
  <si>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</si>
  <si>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</si>
  <si>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</si>
  <si>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</si>
  <si>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</si>
  <si>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</si>
  <si>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</si>
  <si>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</si>
  <si>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</si>
  <si>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</si>
  <si>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</si>
  <si>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</si>
  <si>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Super Seven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</si>
  <si>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</si>
  <si>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</si>
  <si>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</si>
  <si>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</si>
  <si>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Double Down Stud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</si>
  <si>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</si>
  <si>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</si>
  <si>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</si>
  <si>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</si>
  <si>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</si>
  <si>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</si>
  <si>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</si>
  <si>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</si>
  <si>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</si>
  <si>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</si>
  <si>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Let it Ride 3 Card Bonus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</si>
  <si>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</si>
  <si>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</si>
  <si>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</si>
  <si>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</si>
  <si>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</si>
  <si>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</si>
  <si>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</si>
  <si>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</si>
  <si>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</si>
  <si>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</si>
  <si>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</si>
  <si>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</si>
  <si>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</si>
  <si>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</si>
  <si>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</si>
  <si>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</si>
  <si>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</si>
  <si>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</si>
  <si>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</si>
  <si>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</si>
  <si>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</si>
  <si>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</si>
  <si>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</si>
  <si>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</si>
  <si>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</si>
  <si>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</si>
  <si>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</si>
  <si>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</si>
  <si>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</si>
  <si>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</si>
  <si>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</si>
  <si>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</si>
  <si>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</si>
  <si>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</si>
  <si>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Imperial Pai Gow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</si>
  <si>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</si>
  <si>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</si>
  <si>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</si>
  <si>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</si>
  <si>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</si>
  <si>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</si>
  <si>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</si>
  <si>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</si>
  <si>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</si>
  <si>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</si>
  <si>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</si>
  <si>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</si>
  <si>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</si>
  <si>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 xml:space="preserve">   4 Card Poker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</si>
  <si>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</si>
  <si>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</si>
  <si>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</si>
  <si>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</si>
  <si>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</si>
  <si>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</si>
  <si>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</si>
  <si>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</si>
  <si>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</si>
  <si>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</si>
  <si>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</si>
  <si>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</si>
  <si>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</si>
  <si>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</si>
  <si>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Let It Ride 3 Card Bonus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</si>
  <si>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</si>
  <si>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</si>
  <si>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</si>
  <si>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</si>
  <si>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</si>
  <si>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</si>
  <si>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</si>
  <si>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</si>
  <si>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</si>
  <si>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</si>
  <si>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</si>
  <si>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</si>
  <si>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</si>
  <si>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</si>
  <si>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Three Card Poker Progressive</t>
  </si>
  <si>
    <t xml:space="preserve">   Lunar Poker</t>
  </si>
  <si>
    <t>BOAT: ISLE OF CAPRI-CAPE GIRARDEAU</t>
  </si>
  <si>
    <t xml:space="preserve">   Super 7</t>
  </si>
  <si>
    <t xml:space="preserve">   Three Card Poker</t>
  </si>
  <si>
    <t xml:space="preserve">   Bix Six Wheel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</si>
  <si>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</si>
  <si>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</si>
  <si>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</si>
  <si>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</si>
  <si>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</si>
  <si>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</si>
  <si>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</si>
  <si>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</si>
  <si>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</si>
  <si>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</si>
  <si>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</si>
  <si>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</si>
  <si>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</si>
  <si>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</si>
  <si>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Lucky Ladies</t>
  </si>
  <si>
    <t xml:space="preserve">   Blackjack Top 3</t>
  </si>
  <si>
    <t xml:space="preserve">   Straight Up 21</t>
  </si>
  <si>
    <t xml:space="preserve">   3 Card Poker</t>
  </si>
  <si>
    <t xml:space="preserve">   DJ Wild</t>
  </si>
  <si>
    <t xml:space="preserve">   Texas Ultimate</t>
  </si>
  <si>
    <t xml:space="preserve">   Four Card Prime</t>
  </si>
  <si>
    <t xml:space="preserve">   4 Card Frenzy</t>
  </si>
  <si>
    <t xml:space="preserve">   Cajun Stud Poker</t>
  </si>
  <si>
    <t xml:space="preserve">   Four Card Prime PK</t>
  </si>
  <si>
    <t xml:space="preserve">   Cajun Stud</t>
  </si>
  <si>
    <t xml:space="preserve">   Mini Bac Dragon Bonus</t>
  </si>
  <si>
    <t xml:space="preserve">   Heads Up Hold'em</t>
  </si>
  <si>
    <t xml:space="preserve">   Pick Em &amp; Bet Em</t>
  </si>
  <si>
    <t xml:space="preserve">   21 plus 3 Extreme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</si>
  <si>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</si>
  <si>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</si>
  <si>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</si>
  <si>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</si>
  <si>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</si>
  <si>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</si>
  <si>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</si>
  <si>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>MONTH ENDED:    JANUARY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</si>
</sst>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8"/>
      <name val="Arial"/>
      <family val="0"/>
    </font>
    <font>
      <b/>
      <u val="single"/>
      <sz val="18"/>
      <name val="Arial"/>
      <family val="0"/>
    </font>
    <font>
      <u val="single"/>
      <sz val="12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sz val="10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  <font>
      <i/>
      <sz val="11"/>
      <name val="Arial"/>
      <family val="0"/>
    </font>
    <font>
      <b/>
      <sz val="12"/>
      <name val="Arial"/>
      <family val="0"/>
    </font>
    <font>
      <b/>
      <u val="single"/>
      <sz val="14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0"/>
    </font>
    <font>
      <b/>
      <u val="single"/>
      <sz val="16"/>
      <name val="Arial"/>
      <family val="0"/>
    </font>
    <font>
      <b/>
      <sz val="16"/>
      <name val="Arial"/>
      <family val="0"/>
    </font>
    <font>
      <sz val="8"/>
      <name val="Arial"/>
      <family val="0"/>
    </font>
    <font>
      <b/>
      <u val="single"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7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4" fontId="12" fillId="0" borderId="12" xfId="0" applyNumberFormat="1" applyFont="1" applyBorder="1" applyAlignment="1" applyProtection="1">
      <alignment/>
      <protection locked="0"/>
    </xf>
    <xf numFmtId="0" fontId="14" fillId="0" borderId="12" xfId="0" applyNumberFormat="1" applyFont="1" applyBorder="1" applyAlignment="1">
      <alignment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0" fontId="14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Border="1" applyAlignment="1">
      <alignment horizontal="left"/>
    </xf>
    <xf numFmtId="0" fontId="15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15" fillId="33" borderId="12" xfId="0" applyNumberFormat="1" applyFont="1" applyFill="1" applyBorder="1" applyAlignment="1">
      <alignment horizontal="center"/>
    </xf>
    <xf numFmtId="4" fontId="15" fillId="33" borderId="12" xfId="0" applyNumberFormat="1" applyFont="1" applyFill="1" applyBorder="1" applyAlignment="1">
      <alignment/>
    </xf>
    <xf numFmtId="164" fontId="15" fillId="0" borderId="12" xfId="0" applyNumberFormat="1" applyFont="1" applyBorder="1" applyAlignment="1" applyProtection="1">
      <alignment/>
      <protection locked="0"/>
    </xf>
    <xf numFmtId="0" fontId="12" fillId="0" borderId="0" xfId="0" applyNumberFormat="1" applyFont="1" applyAlignment="1">
      <alignment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0" fontId="16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4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1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164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10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21" fillId="0" borderId="13" xfId="0" applyNumberFormat="1" applyFont="1" applyBorder="1" applyAlignment="1">
      <alignment/>
    </xf>
    <xf numFmtId="3" fontId="18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21" fillId="0" borderId="16" xfId="0" applyNumberFormat="1" applyFont="1" applyBorder="1" applyAlignment="1">
      <alignment/>
    </xf>
    <xf numFmtId="4" fontId="18" fillId="0" borderId="12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0" fontId="21" fillId="35" borderId="16" xfId="0" applyNumberFormat="1" applyFont="1" applyFill="1" applyBorder="1" applyAlignment="1">
      <alignment/>
    </xf>
    <xf numFmtId="4" fontId="17" fillId="35" borderId="12" xfId="0" applyNumberFormat="1" applyFont="1" applyFill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164" fontId="18" fillId="35" borderId="12" xfId="0" applyNumberFormat="1" applyFont="1" applyFill="1" applyBorder="1" applyAlignment="1">
      <alignment horizontal="center"/>
    </xf>
    <xf numFmtId="0" fontId="18" fillId="0" borderId="17" xfId="0" applyNumberFormat="1" applyFont="1" applyBorder="1" applyAlignment="1">
      <alignment/>
    </xf>
    <xf numFmtId="0" fontId="17" fillId="0" borderId="17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7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3" fillId="0" borderId="0" xfId="0" applyNumberFormat="1" applyFont="1" applyAlignment="1">
      <alignment/>
    </xf>
    <xf numFmtId="164" fontId="15" fillId="0" borderId="18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19" xfId="0" applyNumberFormat="1" applyFont="1" applyBorder="1" applyAlignment="1">
      <alignment horizontal="centerContinuous"/>
    </xf>
    <xf numFmtId="164" fontId="15" fillId="0" borderId="20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>
      <alignment/>
    </xf>
    <xf numFmtId="0" fontId="1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4" fontId="12" fillId="36" borderId="12" xfId="0" applyNumberFormat="1" applyFont="1" applyFill="1" applyBorder="1" applyAlignment="1" applyProtection="1">
      <alignment/>
      <protection locked="0"/>
    </xf>
    <xf numFmtId="3" fontId="12" fillId="36" borderId="12" xfId="0" applyNumberFormat="1" applyFont="1" applyFill="1" applyBorder="1" applyAlignment="1" applyProtection="1">
      <alignment horizontal="center"/>
      <protection locked="0"/>
    </xf>
    <xf numFmtId="164" fontId="12" fillId="36" borderId="12" xfId="0" applyNumberFormat="1" applyFont="1" applyFill="1" applyBorder="1" applyAlignment="1" applyProtection="1">
      <alignment/>
      <protection locked="0"/>
    </xf>
    <xf numFmtId="164" fontId="12" fillId="0" borderId="18" xfId="0" applyNumberFormat="1" applyFont="1" applyBorder="1" applyAlignment="1" applyProtection="1">
      <alignment/>
      <protection locked="0"/>
    </xf>
    <xf numFmtId="164" fontId="12" fillId="34" borderId="18" xfId="0" applyNumberFormat="1" applyFont="1" applyFill="1" applyBorder="1" applyAlignment="1" applyProtection="1">
      <alignment/>
      <protection locked="0"/>
    </xf>
    <xf numFmtId="40" fontId="12" fillId="36" borderId="12" xfId="0" applyNumberFormat="1" applyFont="1" applyFill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21" xfId="0" applyNumberFormat="1" applyFont="1" applyBorder="1" applyAlignment="1" applyProtection="1">
      <alignment horizontal="center"/>
      <protection locked="0"/>
    </xf>
    <xf numFmtId="40" fontId="12" fillId="0" borderId="21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10" fillId="33" borderId="21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">
        <v>150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126</v>
      </c>
      <c r="B11" s="13"/>
      <c r="C11" s="14"/>
      <c r="D11" s="15">
        <v>4</v>
      </c>
      <c r="E11" s="16">
        <v>850037</v>
      </c>
      <c r="F11" s="16">
        <v>207184</v>
      </c>
      <c r="G11" s="17">
        <f>F11/E11</f>
        <v>0.24373527269989423</v>
      </c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138</v>
      </c>
      <c r="B13" s="13"/>
      <c r="C13" s="14"/>
      <c r="D13" s="15">
        <v>1</v>
      </c>
      <c r="E13" s="16">
        <v>43382</v>
      </c>
      <c r="F13" s="16">
        <v>15664</v>
      </c>
      <c r="G13" s="17">
        <f>F13/E13</f>
        <v>0.3610714121064036</v>
      </c>
      <c r="H13" s="18"/>
    </row>
    <row r="14" spans="1:8" ht="15.75">
      <c r="A14" s="112" t="s">
        <v>60</v>
      </c>
      <c r="B14" s="13"/>
      <c r="C14" s="14"/>
      <c r="D14" s="15">
        <v>1</v>
      </c>
      <c r="E14" s="16">
        <v>38955</v>
      </c>
      <c r="F14" s="16">
        <v>11377</v>
      </c>
      <c r="G14" s="17">
        <f>F14/E14</f>
        <v>0.2920549351816198</v>
      </c>
      <c r="H14" s="18"/>
    </row>
    <row r="15" spans="1:8" ht="15.75">
      <c r="A15" s="112" t="s">
        <v>143</v>
      </c>
      <c r="B15" s="13"/>
      <c r="C15" s="14"/>
      <c r="D15" s="15">
        <v>1</v>
      </c>
      <c r="E15" s="16">
        <v>92791</v>
      </c>
      <c r="F15" s="16">
        <v>32088</v>
      </c>
      <c r="G15" s="17">
        <f>F15/E15</f>
        <v>0.3458093996184975</v>
      </c>
      <c r="H15" s="18"/>
    </row>
    <row r="16" spans="1:8" ht="15.75">
      <c r="A16" s="112" t="s">
        <v>65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14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15</v>
      </c>
      <c r="B18" s="13"/>
      <c r="C18" s="14"/>
      <c r="D18" s="15">
        <v>1</v>
      </c>
      <c r="E18" s="16">
        <v>648936</v>
      </c>
      <c r="F18" s="16">
        <v>65107</v>
      </c>
      <c r="G18" s="17">
        <f>F18/E18</f>
        <v>0.10032884598789403</v>
      </c>
      <c r="H18" s="18"/>
    </row>
    <row r="19" spans="1:8" ht="15.75">
      <c r="A19" s="112" t="s">
        <v>16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17</v>
      </c>
      <c r="B20" s="13"/>
      <c r="C20" s="14"/>
      <c r="D20" s="15">
        <v>2</v>
      </c>
      <c r="E20" s="16">
        <v>559686</v>
      </c>
      <c r="F20" s="16">
        <v>199151</v>
      </c>
      <c r="G20" s="17">
        <f>F20/E20</f>
        <v>0.35582630260538944</v>
      </c>
      <c r="H20" s="18"/>
    </row>
    <row r="21" spans="1:8" ht="15.75">
      <c r="A21" s="112" t="s">
        <v>18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63</v>
      </c>
      <c r="B22" s="13"/>
      <c r="C22" s="14"/>
      <c r="D22" s="15">
        <v>1</v>
      </c>
      <c r="E22" s="16">
        <v>217411</v>
      </c>
      <c r="F22" s="16">
        <v>55816.5</v>
      </c>
      <c r="G22" s="17">
        <f>F22/E22</f>
        <v>0.25673264002281393</v>
      </c>
      <c r="H22" s="18"/>
    </row>
    <row r="23" spans="1:8" ht="15.75">
      <c r="A23" s="112" t="s">
        <v>20</v>
      </c>
      <c r="B23" s="13"/>
      <c r="C23" s="14"/>
      <c r="D23" s="15">
        <v>5</v>
      </c>
      <c r="E23" s="16">
        <v>1977683</v>
      </c>
      <c r="F23" s="16">
        <v>386944</v>
      </c>
      <c r="G23" s="17">
        <f>F23/E23</f>
        <v>0.1956552187585169</v>
      </c>
      <c r="H23" s="18"/>
    </row>
    <row r="24" spans="1:8" ht="15.75">
      <c r="A24" s="112" t="s">
        <v>21</v>
      </c>
      <c r="B24" s="13"/>
      <c r="C24" s="14"/>
      <c r="D24" s="15">
        <v>2</v>
      </c>
      <c r="E24" s="16">
        <v>185454</v>
      </c>
      <c r="F24" s="16">
        <v>55424.5</v>
      </c>
      <c r="G24" s="17">
        <f>F24/E24</f>
        <v>0.2988584770347364</v>
      </c>
      <c r="H24" s="18"/>
    </row>
    <row r="25" spans="1:8" ht="15.75">
      <c r="A25" s="113" t="s">
        <v>22</v>
      </c>
      <c r="B25" s="13"/>
      <c r="C25" s="14"/>
      <c r="D25" s="15">
        <v>3</v>
      </c>
      <c r="E25" s="16">
        <v>568350</v>
      </c>
      <c r="F25" s="16">
        <v>140264.5</v>
      </c>
      <c r="G25" s="17">
        <f>F25/E25</f>
        <v>0.246792469429049</v>
      </c>
      <c r="H25" s="18"/>
    </row>
    <row r="26" spans="1:8" ht="15.75">
      <c r="A26" s="113" t="s">
        <v>23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24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25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26</v>
      </c>
      <c r="B29" s="13"/>
      <c r="C29" s="14"/>
      <c r="D29" s="15">
        <v>1</v>
      </c>
      <c r="E29" s="19">
        <v>49202</v>
      </c>
      <c r="F29" s="19">
        <v>18877</v>
      </c>
      <c r="G29" s="17">
        <f>F29/E29</f>
        <v>0.38366326572090564</v>
      </c>
      <c r="H29" s="18"/>
    </row>
    <row r="30" spans="1:8" ht="15.75">
      <c r="A30" s="114" t="s">
        <v>27</v>
      </c>
      <c r="B30" s="13"/>
      <c r="C30" s="14"/>
      <c r="D30" s="15">
        <v>1</v>
      </c>
      <c r="E30" s="19">
        <v>222553</v>
      </c>
      <c r="F30" s="16">
        <v>68876</v>
      </c>
      <c r="G30" s="17">
        <f>F30/E30</f>
        <v>0.3094813370298311</v>
      </c>
      <c r="H30" s="18"/>
    </row>
    <row r="31" spans="1:8" ht="15.75">
      <c r="A31" s="114" t="s">
        <v>28</v>
      </c>
      <c r="B31" s="13"/>
      <c r="C31" s="14"/>
      <c r="D31" s="15">
        <v>17</v>
      </c>
      <c r="E31" s="19">
        <v>2281318</v>
      </c>
      <c r="F31" s="19">
        <v>264494</v>
      </c>
      <c r="G31" s="17">
        <f>F31/E31</f>
        <v>0.11593911940378325</v>
      </c>
      <c r="H31" s="18"/>
    </row>
    <row r="32" spans="1:8" ht="15.75">
      <c r="A32" s="114" t="s">
        <v>29</v>
      </c>
      <c r="B32" s="13"/>
      <c r="C32" s="14"/>
      <c r="D32" s="15"/>
      <c r="E32" s="19"/>
      <c r="F32" s="19"/>
      <c r="G32" s="17"/>
      <c r="H32" s="18"/>
    </row>
    <row r="33" spans="1:8" ht="15.75">
      <c r="A33" s="114" t="s">
        <v>117</v>
      </c>
      <c r="B33" s="13"/>
      <c r="C33" s="14"/>
      <c r="D33" s="15">
        <v>1</v>
      </c>
      <c r="E33" s="19">
        <v>156260</v>
      </c>
      <c r="F33" s="19">
        <v>52937</v>
      </c>
      <c r="G33" s="17">
        <f>F33/E33</f>
        <v>0.33877511839242286</v>
      </c>
      <c r="H33" s="18"/>
    </row>
    <row r="34" spans="1:8" ht="15.75">
      <c r="A34" s="114" t="s">
        <v>30</v>
      </c>
      <c r="B34" s="13"/>
      <c r="C34" s="14"/>
      <c r="D34" s="15">
        <v>1</v>
      </c>
      <c r="E34" s="19">
        <v>240841</v>
      </c>
      <c r="F34" s="19">
        <v>76530</v>
      </c>
      <c r="G34" s="17">
        <f>F34/E34</f>
        <v>0.3177615107062336</v>
      </c>
      <c r="H34" s="18"/>
    </row>
    <row r="35" spans="1:8" ht="15">
      <c r="A35" s="20" t="s">
        <v>31</v>
      </c>
      <c r="B35" s="13"/>
      <c r="C35" s="14"/>
      <c r="D35" s="21"/>
      <c r="E35" s="22"/>
      <c r="F35" s="16"/>
      <c r="G35" s="23"/>
      <c r="H35" s="18"/>
    </row>
    <row r="36" spans="1:8" ht="15">
      <c r="A36" s="20" t="s">
        <v>32</v>
      </c>
      <c r="B36" s="13"/>
      <c r="C36" s="14"/>
      <c r="D36" s="21"/>
      <c r="E36" s="22"/>
      <c r="F36" s="19">
        <v>10</v>
      </c>
      <c r="G36" s="23"/>
      <c r="H36" s="18"/>
    </row>
    <row r="37" spans="1:8" ht="15">
      <c r="A37" s="20" t="s">
        <v>33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34</v>
      </c>
      <c r="B39" s="28"/>
      <c r="C39" s="29"/>
      <c r="D39" s="30">
        <f>SUM(D9:D38)</f>
        <v>42</v>
      </c>
      <c r="E39" s="31">
        <f>SUM(E9:E38)</f>
        <v>8132859</v>
      </c>
      <c r="F39" s="31">
        <f>SUM(F9:F38)</f>
        <v>1650744.5</v>
      </c>
      <c r="G39" s="32">
        <f>F39/E39</f>
        <v>0.20297222661797037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35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36</v>
      </c>
      <c r="F42" s="39" t="s">
        <v>36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37</v>
      </c>
      <c r="F43" s="41" t="s">
        <v>8</v>
      </c>
      <c r="G43" s="41" t="s">
        <v>38</v>
      </c>
      <c r="H43" s="2"/>
    </row>
    <row r="44" spans="1:8" ht="15.75">
      <c r="A44" s="45" t="s">
        <v>39</v>
      </c>
      <c r="B44" s="46"/>
      <c r="C44" s="14"/>
      <c r="D44" s="15">
        <v>121</v>
      </c>
      <c r="E44" s="16">
        <v>10704145.6</v>
      </c>
      <c r="F44" s="16">
        <v>679747.03</v>
      </c>
      <c r="G44" s="17">
        <f aca="true" t="shared" si="0" ref="G44:G50">1-(+F44/E44)</f>
        <v>0.9364968438022742</v>
      </c>
      <c r="H44" s="18"/>
    </row>
    <row r="45" spans="1:8" ht="15.75">
      <c r="A45" s="45" t="s">
        <v>40</v>
      </c>
      <c r="B45" s="46"/>
      <c r="C45" s="14"/>
      <c r="D45" s="15">
        <v>4</v>
      </c>
      <c r="E45" s="16">
        <v>1914202.08</v>
      </c>
      <c r="F45" s="16">
        <v>272189.13</v>
      </c>
      <c r="G45" s="17">
        <f t="shared" si="0"/>
        <v>0.8578054360906346</v>
      </c>
      <c r="H45" s="18"/>
    </row>
    <row r="46" spans="1:8" ht="15.75">
      <c r="A46" s="45" t="s">
        <v>41</v>
      </c>
      <c r="B46" s="46"/>
      <c r="C46" s="14"/>
      <c r="D46" s="15">
        <v>139</v>
      </c>
      <c r="E46" s="16">
        <v>8737518.25</v>
      </c>
      <c r="F46" s="16">
        <v>576088.82</v>
      </c>
      <c r="G46" s="17">
        <f t="shared" si="0"/>
        <v>0.9340672255534345</v>
      </c>
      <c r="H46" s="18"/>
    </row>
    <row r="47" spans="1:8" ht="15.75">
      <c r="A47" s="45" t="s">
        <v>42</v>
      </c>
      <c r="B47" s="46"/>
      <c r="C47" s="14"/>
      <c r="D47" s="15">
        <v>9</v>
      </c>
      <c r="E47" s="16">
        <v>1245330</v>
      </c>
      <c r="F47" s="16">
        <v>59085.5</v>
      </c>
      <c r="G47" s="17">
        <f t="shared" si="0"/>
        <v>0.9525543430255434</v>
      </c>
      <c r="H47" s="18"/>
    </row>
    <row r="48" spans="1:8" ht="15.75">
      <c r="A48" s="45" t="s">
        <v>43</v>
      </c>
      <c r="B48" s="46"/>
      <c r="C48" s="14"/>
      <c r="D48" s="15">
        <v>161</v>
      </c>
      <c r="E48" s="16">
        <v>11008870.18</v>
      </c>
      <c r="F48" s="16">
        <v>927285.54</v>
      </c>
      <c r="G48" s="17">
        <f t="shared" si="0"/>
        <v>0.9157692365484866</v>
      </c>
      <c r="H48" s="18"/>
    </row>
    <row r="49" spans="1:8" ht="15.75">
      <c r="A49" s="45" t="s">
        <v>44</v>
      </c>
      <c r="B49" s="46"/>
      <c r="C49" s="14"/>
      <c r="D49" s="15">
        <v>16</v>
      </c>
      <c r="E49" s="16">
        <v>1698549</v>
      </c>
      <c r="F49" s="16">
        <v>156210</v>
      </c>
      <c r="G49" s="17">
        <f t="shared" si="0"/>
        <v>0.9080332683955541</v>
      </c>
      <c r="H49" s="18"/>
    </row>
    <row r="50" spans="1:8" ht="15.75">
      <c r="A50" s="45" t="s">
        <v>45</v>
      </c>
      <c r="B50" s="46"/>
      <c r="C50" s="14"/>
      <c r="D50" s="15">
        <v>18</v>
      </c>
      <c r="E50" s="16">
        <v>1804813.25</v>
      </c>
      <c r="F50" s="16">
        <v>134238.25</v>
      </c>
      <c r="G50" s="17">
        <f t="shared" si="0"/>
        <v>0.9256220830603942</v>
      </c>
      <c r="H50" s="18"/>
    </row>
    <row r="51" spans="1:8" ht="15.75">
      <c r="A51" s="45" t="s">
        <v>46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47</v>
      </c>
      <c r="B52" s="46"/>
      <c r="C52" s="14"/>
      <c r="D52" s="15">
        <v>1</v>
      </c>
      <c r="E52" s="16">
        <v>58150</v>
      </c>
      <c r="F52" s="16">
        <v>9575</v>
      </c>
      <c r="G52" s="17">
        <f>1-(+F52/E52)</f>
        <v>0.8353396388650043</v>
      </c>
      <c r="H52" s="18"/>
    </row>
    <row r="53" spans="1:8" ht="15.75">
      <c r="A53" s="47" t="s">
        <v>69</v>
      </c>
      <c r="B53" s="48"/>
      <c r="C53" s="14"/>
      <c r="D53" s="15">
        <v>1010</v>
      </c>
      <c r="E53" s="16">
        <v>71489699.25</v>
      </c>
      <c r="F53" s="16">
        <v>8123679.1</v>
      </c>
      <c r="G53" s="17">
        <f>1-(+F53/E53)</f>
        <v>0.8863657396068847</v>
      </c>
      <c r="H53" s="18"/>
    </row>
    <row r="54" spans="1:8" ht="15.75">
      <c r="A54" s="47" t="s">
        <v>70</v>
      </c>
      <c r="B54" s="48"/>
      <c r="C54" s="14"/>
      <c r="D54" s="15"/>
      <c r="E54" s="16"/>
      <c r="F54" s="16"/>
      <c r="G54" s="17"/>
      <c r="H54" s="18"/>
    </row>
    <row r="55" spans="1:8" ht="15">
      <c r="A55" s="49" t="s">
        <v>48</v>
      </c>
      <c r="B55" s="48"/>
      <c r="C55" s="14"/>
      <c r="D55" s="21"/>
      <c r="E55" s="26"/>
      <c r="F55" s="16"/>
      <c r="G55" s="23"/>
      <c r="H55" s="18"/>
    </row>
    <row r="56" spans="1:8" ht="15">
      <c r="A56" s="20" t="s">
        <v>49</v>
      </c>
      <c r="B56" s="46"/>
      <c r="C56" s="14"/>
      <c r="D56" s="21"/>
      <c r="E56" s="26"/>
      <c r="F56" s="16"/>
      <c r="G56" s="23"/>
      <c r="H56" s="18"/>
    </row>
    <row r="57" spans="1:8" ht="15">
      <c r="A57" s="20" t="s">
        <v>50</v>
      </c>
      <c r="B57" s="46"/>
      <c r="C57" s="14"/>
      <c r="D57" s="21"/>
      <c r="E57" s="22"/>
      <c r="F57" s="19"/>
      <c r="G57" s="23"/>
      <c r="H57" s="18"/>
    </row>
    <row r="58" spans="1:8" ht="15">
      <c r="A58" s="20" t="s">
        <v>33</v>
      </c>
      <c r="B58" s="46"/>
      <c r="C58" s="14"/>
      <c r="D58" s="21"/>
      <c r="E58" s="22"/>
      <c r="F58" s="19"/>
      <c r="G58" s="23"/>
      <c r="H58" s="18"/>
    </row>
    <row r="59" spans="1:8" ht="15.75">
      <c r="A59" s="50"/>
      <c r="B59" s="25"/>
      <c r="C59" s="14"/>
      <c r="D59" s="21"/>
      <c r="E59" s="26"/>
      <c r="F59" s="26"/>
      <c r="G59" s="23"/>
      <c r="H59" s="18"/>
    </row>
    <row r="60" spans="1:8" ht="15.75">
      <c r="A60" s="28" t="s">
        <v>51</v>
      </c>
      <c r="B60" s="28"/>
      <c r="C60" s="29"/>
      <c r="D60" s="30">
        <f>SUM(D44:D56)</f>
        <v>1479</v>
      </c>
      <c r="E60" s="31">
        <f>SUM(E44:E59)</f>
        <v>108661277.61</v>
      </c>
      <c r="F60" s="31">
        <f>SUM(F44:F59)</f>
        <v>10938098.37</v>
      </c>
      <c r="G60" s="32">
        <f>1-(+F60/E60)</f>
        <v>0.899337660935128</v>
      </c>
      <c r="H60" s="18"/>
    </row>
    <row r="61" spans="1:8" ht="15">
      <c r="A61" s="51"/>
      <c r="B61" s="51"/>
      <c r="C61" s="51"/>
      <c r="D61" s="52"/>
      <c r="E61" s="53"/>
      <c r="F61" s="54"/>
      <c r="G61" s="54"/>
      <c r="H61" s="2"/>
    </row>
    <row r="62" spans="1:8" ht="18">
      <c r="A62" s="55" t="s">
        <v>52</v>
      </c>
      <c r="B62" s="56"/>
      <c r="C62" s="56"/>
      <c r="D62" s="56"/>
      <c r="E62" s="56"/>
      <c r="F62" s="57">
        <f>F60+F39</f>
        <v>12588842.87</v>
      </c>
      <c r="G62" s="56"/>
      <c r="H62" s="2"/>
    </row>
    <row r="63" spans="1:8" ht="18">
      <c r="A63" s="58"/>
      <c r="B63" s="59"/>
      <c r="C63" s="59"/>
      <c r="D63" s="59"/>
      <c r="E63" s="59"/>
      <c r="F63" s="57"/>
      <c r="G63" s="59"/>
      <c r="H63" s="2"/>
    </row>
    <row r="64" spans="1:8" ht="15.75">
      <c r="A64" s="4" t="s">
        <v>53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54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55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56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JANUARY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19"/>
      <c r="H9" s="18"/>
    </row>
    <row r="10" spans="1:8" ht="15.75">
      <c r="A10" s="112" t="s">
        <v>11</v>
      </c>
      <c r="B10" s="13"/>
      <c r="C10" s="14"/>
      <c r="D10" s="15">
        <v>3</v>
      </c>
      <c r="E10" s="16">
        <v>1217444</v>
      </c>
      <c r="F10" s="16">
        <v>220167.5</v>
      </c>
      <c r="G10" s="119">
        <f>F10/E10</f>
        <v>0.1808440470362497</v>
      </c>
      <c r="H10" s="18"/>
    </row>
    <row r="11" spans="1:8" ht="15.75">
      <c r="A11" s="112" t="s">
        <v>148</v>
      </c>
      <c r="B11" s="13"/>
      <c r="C11" s="14"/>
      <c r="D11" s="15"/>
      <c r="E11" s="16"/>
      <c r="F11" s="16"/>
      <c r="G11" s="119"/>
      <c r="H11" s="18"/>
    </row>
    <row r="12" spans="1:8" ht="15.75">
      <c r="A12" s="112" t="s">
        <v>27</v>
      </c>
      <c r="B12" s="13"/>
      <c r="C12" s="14"/>
      <c r="D12" s="15">
        <v>1</v>
      </c>
      <c r="E12" s="16">
        <v>85977</v>
      </c>
      <c r="F12" s="16">
        <v>24282</v>
      </c>
      <c r="G12" s="119">
        <f>F12/E12</f>
        <v>0.28242436930807074</v>
      </c>
      <c r="H12" s="18"/>
    </row>
    <row r="13" spans="1:8" ht="15.75">
      <c r="A13" s="112" t="s">
        <v>86</v>
      </c>
      <c r="B13" s="13"/>
      <c r="C13" s="14"/>
      <c r="D13" s="15"/>
      <c r="E13" s="16"/>
      <c r="F13" s="16"/>
      <c r="G13" s="119"/>
      <c r="H13" s="18"/>
    </row>
    <row r="14" spans="1:8" ht="15.75">
      <c r="A14" s="112" t="s">
        <v>126</v>
      </c>
      <c r="B14" s="13"/>
      <c r="C14" s="14"/>
      <c r="D14" s="15"/>
      <c r="E14" s="16"/>
      <c r="F14" s="16"/>
      <c r="G14" s="119"/>
      <c r="H14" s="18"/>
    </row>
    <row r="15" spans="1:8" ht="15.75">
      <c r="A15" s="112" t="s">
        <v>129</v>
      </c>
      <c r="B15" s="13"/>
      <c r="C15" s="14"/>
      <c r="D15" s="15">
        <v>25</v>
      </c>
      <c r="E15" s="16">
        <v>3501090</v>
      </c>
      <c r="F15" s="16">
        <v>303029</v>
      </c>
      <c r="G15" s="119">
        <f>F15/E15</f>
        <v>0.08655275928353741</v>
      </c>
      <c r="H15" s="18"/>
    </row>
    <row r="16" spans="1:8" ht="15.75">
      <c r="A16" s="112" t="s">
        <v>134</v>
      </c>
      <c r="B16" s="13"/>
      <c r="C16" s="14"/>
      <c r="D16" s="15"/>
      <c r="E16" s="16"/>
      <c r="F16" s="16"/>
      <c r="G16" s="119"/>
      <c r="H16" s="18"/>
    </row>
    <row r="17" spans="1:8" ht="15.75">
      <c r="A17" s="112" t="s">
        <v>92</v>
      </c>
      <c r="B17" s="13"/>
      <c r="C17" s="14"/>
      <c r="D17" s="15">
        <v>1</v>
      </c>
      <c r="E17" s="16">
        <v>666725</v>
      </c>
      <c r="F17" s="16">
        <v>79050</v>
      </c>
      <c r="G17" s="119">
        <f aca="true" t="shared" si="0" ref="G17:G22">F17/E17</f>
        <v>0.11856462559526042</v>
      </c>
      <c r="H17" s="18"/>
    </row>
    <row r="18" spans="1:8" ht="15.75">
      <c r="A18" s="114" t="s">
        <v>138</v>
      </c>
      <c r="B18" s="13"/>
      <c r="C18" s="14"/>
      <c r="D18" s="15"/>
      <c r="E18" s="16"/>
      <c r="F18" s="16"/>
      <c r="G18" s="119"/>
      <c r="H18" s="18"/>
    </row>
    <row r="19" spans="1:8" ht="15.75">
      <c r="A19" s="112" t="s">
        <v>16</v>
      </c>
      <c r="B19" s="13"/>
      <c r="C19" s="14"/>
      <c r="D19" s="15">
        <v>4</v>
      </c>
      <c r="E19" s="16">
        <v>1461966</v>
      </c>
      <c r="F19" s="16">
        <v>409187</v>
      </c>
      <c r="G19" s="119">
        <f t="shared" si="0"/>
        <v>0.2798881779740432</v>
      </c>
      <c r="H19" s="18"/>
    </row>
    <row r="20" spans="1:8" ht="15.75">
      <c r="A20" s="112" t="s">
        <v>67</v>
      </c>
      <c r="B20" s="13"/>
      <c r="C20" s="14"/>
      <c r="D20" s="15">
        <v>1</v>
      </c>
      <c r="E20" s="16">
        <v>45204</v>
      </c>
      <c r="F20" s="16">
        <v>17199</v>
      </c>
      <c r="G20" s="119">
        <f t="shared" si="0"/>
        <v>0.38047517918768253</v>
      </c>
      <c r="H20" s="18"/>
    </row>
    <row r="21" spans="1:8" ht="15.75">
      <c r="A21" s="112" t="s">
        <v>117</v>
      </c>
      <c r="B21" s="13"/>
      <c r="C21" s="14"/>
      <c r="D21" s="15">
        <v>1</v>
      </c>
      <c r="E21" s="16">
        <v>172856</v>
      </c>
      <c r="F21" s="16">
        <v>39627</v>
      </c>
      <c r="G21" s="119">
        <f t="shared" si="0"/>
        <v>0.2292486231313926</v>
      </c>
      <c r="H21" s="18"/>
    </row>
    <row r="22" spans="1:8" ht="15.75">
      <c r="A22" s="112" t="s">
        <v>19</v>
      </c>
      <c r="B22" s="13"/>
      <c r="C22" s="14"/>
      <c r="D22" s="15">
        <v>2</v>
      </c>
      <c r="E22" s="16">
        <v>15105</v>
      </c>
      <c r="F22" s="16">
        <v>4138</v>
      </c>
      <c r="G22" s="119">
        <f t="shared" si="0"/>
        <v>0.2739490235021516</v>
      </c>
      <c r="H22" s="18"/>
    </row>
    <row r="23" spans="1:8" ht="15.75">
      <c r="A23" s="112" t="s">
        <v>140</v>
      </c>
      <c r="B23" s="13"/>
      <c r="C23" s="14"/>
      <c r="D23" s="15"/>
      <c r="E23" s="16"/>
      <c r="F23" s="16"/>
      <c r="G23" s="119"/>
      <c r="H23" s="18"/>
    </row>
    <row r="24" spans="1:8" ht="15.75">
      <c r="A24" s="112" t="s">
        <v>20</v>
      </c>
      <c r="B24" s="13"/>
      <c r="C24" s="14"/>
      <c r="D24" s="15"/>
      <c r="E24" s="16"/>
      <c r="F24" s="16"/>
      <c r="G24" s="119"/>
      <c r="H24" s="18"/>
    </row>
    <row r="25" spans="1:8" ht="15.75">
      <c r="A25" s="113" t="s">
        <v>22</v>
      </c>
      <c r="B25" s="13"/>
      <c r="C25" s="14"/>
      <c r="D25" s="15">
        <v>5</v>
      </c>
      <c r="E25" s="16">
        <v>997443</v>
      </c>
      <c r="F25" s="16">
        <v>274312</v>
      </c>
      <c r="G25" s="119">
        <f>F25/E25</f>
        <v>0.2750152139019473</v>
      </c>
      <c r="H25" s="18"/>
    </row>
    <row r="26" spans="1:8" ht="15.75">
      <c r="A26" s="113" t="s">
        <v>23</v>
      </c>
      <c r="B26" s="13"/>
      <c r="C26" s="14"/>
      <c r="D26" s="15">
        <v>10</v>
      </c>
      <c r="E26" s="16">
        <v>168276</v>
      </c>
      <c r="F26" s="16">
        <v>168276</v>
      </c>
      <c r="G26" s="119">
        <f>F26/E26</f>
        <v>1</v>
      </c>
      <c r="H26" s="18"/>
    </row>
    <row r="27" spans="1:8" ht="15.75">
      <c r="A27" s="114" t="s">
        <v>24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25</v>
      </c>
      <c r="B28" s="13"/>
      <c r="C28" s="14"/>
      <c r="D28" s="15"/>
      <c r="E28" s="16">
        <v>39748</v>
      </c>
      <c r="F28" s="16">
        <v>248</v>
      </c>
      <c r="G28" s="119">
        <f aca="true" t="shared" si="1" ref="G28:G34">F28/E28</f>
        <v>0.006239307638120157</v>
      </c>
      <c r="H28" s="18"/>
    </row>
    <row r="29" spans="1:8" ht="15.75">
      <c r="A29" s="114" t="s">
        <v>26</v>
      </c>
      <c r="B29" s="13"/>
      <c r="C29" s="14"/>
      <c r="D29" s="15">
        <v>1</v>
      </c>
      <c r="E29" s="16">
        <v>152050</v>
      </c>
      <c r="F29" s="16">
        <v>23183.12</v>
      </c>
      <c r="G29" s="119">
        <f t="shared" si="1"/>
        <v>0.15247037158829332</v>
      </c>
      <c r="H29" s="18"/>
    </row>
    <row r="30" spans="1:8" ht="15.75">
      <c r="A30" s="114" t="s">
        <v>77</v>
      </c>
      <c r="B30" s="13"/>
      <c r="C30" s="14"/>
      <c r="D30" s="15">
        <v>1</v>
      </c>
      <c r="E30" s="16">
        <v>112936</v>
      </c>
      <c r="F30" s="16">
        <v>23147</v>
      </c>
      <c r="G30" s="119">
        <f t="shared" si="1"/>
        <v>0.20495678968619396</v>
      </c>
      <c r="H30" s="18"/>
    </row>
    <row r="31" spans="1:8" ht="15.75">
      <c r="A31" s="114" t="s">
        <v>94</v>
      </c>
      <c r="B31" s="13"/>
      <c r="C31" s="14"/>
      <c r="D31" s="15">
        <v>1</v>
      </c>
      <c r="E31" s="16">
        <v>170148</v>
      </c>
      <c r="F31" s="16">
        <v>23798</v>
      </c>
      <c r="G31" s="119">
        <f t="shared" si="1"/>
        <v>0.13986646919152737</v>
      </c>
      <c r="H31" s="18"/>
    </row>
    <row r="32" spans="1:8" ht="15.75">
      <c r="A32" s="114" t="s">
        <v>132</v>
      </c>
      <c r="B32" s="13"/>
      <c r="C32" s="14"/>
      <c r="D32" s="15"/>
      <c r="E32" s="16"/>
      <c r="F32" s="16"/>
      <c r="G32" s="119"/>
      <c r="H32" s="18"/>
    </row>
    <row r="33" spans="1:8" ht="15.75">
      <c r="A33" s="114" t="s">
        <v>30</v>
      </c>
      <c r="B33" s="13"/>
      <c r="C33" s="14"/>
      <c r="D33" s="15">
        <v>2</v>
      </c>
      <c r="E33" s="16">
        <v>292126</v>
      </c>
      <c r="F33" s="16">
        <v>105988.37</v>
      </c>
      <c r="G33" s="119">
        <f t="shared" si="1"/>
        <v>0.3628173117079616</v>
      </c>
      <c r="H33" s="18"/>
    </row>
    <row r="34" spans="1:8" ht="15.75">
      <c r="A34" s="114" t="s">
        <v>90</v>
      </c>
      <c r="B34" s="13"/>
      <c r="C34" s="14"/>
      <c r="D34" s="15">
        <v>6</v>
      </c>
      <c r="E34" s="16">
        <v>2013006</v>
      </c>
      <c r="F34" s="16">
        <v>419530</v>
      </c>
      <c r="G34" s="119">
        <f t="shared" si="1"/>
        <v>0.20840971164517144</v>
      </c>
      <c r="H34" s="18"/>
    </row>
    <row r="35" spans="1:8" ht="15">
      <c r="A35" s="20" t="s">
        <v>31</v>
      </c>
      <c r="B35" s="13"/>
      <c r="C35" s="14"/>
      <c r="D35" s="21"/>
      <c r="E35" s="70">
        <v>16770</v>
      </c>
      <c r="F35" s="16">
        <v>3354</v>
      </c>
      <c r="G35" s="120"/>
      <c r="H35" s="18"/>
    </row>
    <row r="36" spans="1:8" ht="15">
      <c r="A36" s="20" t="s">
        <v>50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33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34</v>
      </c>
      <c r="B39" s="28"/>
      <c r="C39" s="29"/>
      <c r="D39" s="30">
        <f>SUM(D9:D38)</f>
        <v>64</v>
      </c>
      <c r="E39" s="31">
        <f>SUM(E9:E38)</f>
        <v>11128870</v>
      </c>
      <c r="F39" s="31">
        <f>SUM(F9:F38)</f>
        <v>2138515.99</v>
      </c>
      <c r="G39" s="107">
        <f>F39/E39</f>
        <v>0.19215931087343102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35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36</v>
      </c>
      <c r="F42" s="39" t="s">
        <v>36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37</v>
      </c>
      <c r="F43" s="41" t="s">
        <v>8</v>
      </c>
      <c r="G43" s="110" t="s">
        <v>38</v>
      </c>
      <c r="H43" s="2"/>
    </row>
    <row r="44" spans="1:8" ht="15.75">
      <c r="A44" s="45" t="s">
        <v>39</v>
      </c>
      <c r="B44" s="46"/>
      <c r="C44" s="14"/>
      <c r="D44" s="15">
        <v>94</v>
      </c>
      <c r="E44" s="122">
        <v>8933246.95</v>
      </c>
      <c r="F44" s="16">
        <v>441769.71</v>
      </c>
      <c r="G44" s="119">
        <f>1-(+F44/E44)</f>
        <v>0.9505476885982649</v>
      </c>
      <c r="H44" s="18"/>
    </row>
    <row r="45" spans="1:8" ht="15.75">
      <c r="A45" s="45" t="s">
        <v>40</v>
      </c>
      <c r="B45" s="46"/>
      <c r="C45" s="14"/>
      <c r="D45" s="15">
        <v>3</v>
      </c>
      <c r="E45" s="122">
        <v>117990.3</v>
      </c>
      <c r="F45" s="16">
        <v>12045.9</v>
      </c>
      <c r="G45" s="119">
        <f>1-(+F45/E45)</f>
        <v>0.8979077093625493</v>
      </c>
      <c r="H45" s="18"/>
    </row>
    <row r="46" spans="1:8" ht="15.75">
      <c r="A46" s="45" t="s">
        <v>41</v>
      </c>
      <c r="B46" s="46"/>
      <c r="C46" s="14"/>
      <c r="D46" s="15">
        <v>177</v>
      </c>
      <c r="E46" s="122">
        <v>10377822.25</v>
      </c>
      <c r="F46" s="16">
        <v>522822.44</v>
      </c>
      <c r="G46" s="119">
        <f>1-(+F46/E46)</f>
        <v>0.949621179915661</v>
      </c>
      <c r="H46" s="18"/>
    </row>
    <row r="47" spans="1:8" ht="15.75">
      <c r="A47" s="45" t="s">
        <v>42</v>
      </c>
      <c r="B47" s="46"/>
      <c r="C47" s="14"/>
      <c r="D47" s="15">
        <v>6</v>
      </c>
      <c r="E47" s="122">
        <v>3646874</v>
      </c>
      <c r="F47" s="16">
        <v>58826.25</v>
      </c>
      <c r="G47" s="119">
        <f>1-(+F47/E47)</f>
        <v>0.9838694043172317</v>
      </c>
      <c r="H47" s="18"/>
    </row>
    <row r="48" spans="1:8" ht="15.75">
      <c r="A48" s="45" t="s">
        <v>43</v>
      </c>
      <c r="B48" s="46"/>
      <c r="C48" s="14"/>
      <c r="D48" s="15">
        <v>99</v>
      </c>
      <c r="E48" s="122">
        <v>10243779.27</v>
      </c>
      <c r="F48" s="16">
        <v>788801.56</v>
      </c>
      <c r="G48" s="119">
        <f aca="true" t="shared" si="2" ref="G48:G54">1-(+F48/E48)</f>
        <v>0.9229970170960156</v>
      </c>
      <c r="H48" s="18"/>
    </row>
    <row r="49" spans="1:8" ht="15.75">
      <c r="A49" s="45" t="s">
        <v>44</v>
      </c>
      <c r="B49" s="46"/>
      <c r="C49" s="14"/>
      <c r="D49" s="15">
        <v>2</v>
      </c>
      <c r="E49" s="122">
        <v>546919</v>
      </c>
      <c r="F49" s="16">
        <v>50030</v>
      </c>
      <c r="G49" s="119">
        <f t="shared" si="2"/>
        <v>0.9085239313316963</v>
      </c>
      <c r="H49" s="18"/>
    </row>
    <row r="50" spans="1:8" ht="15.75">
      <c r="A50" s="45" t="s">
        <v>45</v>
      </c>
      <c r="B50" s="46"/>
      <c r="C50" s="14"/>
      <c r="D50" s="15">
        <v>24</v>
      </c>
      <c r="E50" s="122">
        <v>2782563</v>
      </c>
      <c r="F50" s="16">
        <v>172426</v>
      </c>
      <c r="G50" s="119">
        <f t="shared" si="2"/>
        <v>0.9380333886420541</v>
      </c>
      <c r="H50" s="18"/>
    </row>
    <row r="51" spans="1:8" ht="15.75">
      <c r="A51" s="45" t="s">
        <v>46</v>
      </c>
      <c r="B51" s="46"/>
      <c r="C51" s="14"/>
      <c r="D51" s="15"/>
      <c r="E51" s="122"/>
      <c r="F51" s="16"/>
      <c r="G51" s="119"/>
      <c r="H51" s="18"/>
    </row>
    <row r="52" spans="1:8" ht="15.75">
      <c r="A52" s="78" t="s">
        <v>47</v>
      </c>
      <c r="B52" s="46"/>
      <c r="C52" s="14"/>
      <c r="D52" s="15">
        <v>9</v>
      </c>
      <c r="E52" s="122">
        <v>431250</v>
      </c>
      <c r="F52" s="16">
        <v>-60331</v>
      </c>
      <c r="G52" s="119">
        <f t="shared" si="2"/>
        <v>1.1398979710144928</v>
      </c>
      <c r="H52" s="18"/>
    </row>
    <row r="53" spans="1:8" ht="15.75">
      <c r="A53" s="79" t="s">
        <v>68</v>
      </c>
      <c r="B53" s="46"/>
      <c r="C53" s="14"/>
      <c r="D53" s="15"/>
      <c r="E53" s="122"/>
      <c r="F53" s="16"/>
      <c r="G53" s="119"/>
      <c r="H53" s="18"/>
    </row>
    <row r="54" spans="1:8" ht="15.75">
      <c r="A54" s="45" t="s">
        <v>118</v>
      </c>
      <c r="B54" s="46"/>
      <c r="C54" s="14"/>
      <c r="D54" s="15">
        <v>1115</v>
      </c>
      <c r="E54" s="122">
        <v>70415034.35</v>
      </c>
      <c r="F54" s="16">
        <v>8134229.15</v>
      </c>
      <c r="G54" s="119">
        <f t="shared" si="2"/>
        <v>0.8844816419520783</v>
      </c>
      <c r="H54" s="18"/>
    </row>
    <row r="55" spans="1:8" ht="15.75">
      <c r="A55" s="126" t="s">
        <v>119</v>
      </c>
      <c r="B55" s="48"/>
      <c r="C55" s="14"/>
      <c r="D55" s="15"/>
      <c r="E55" s="16"/>
      <c r="F55" s="16"/>
      <c r="G55" s="119"/>
      <c r="H55" s="18"/>
    </row>
    <row r="56" spans="1:8" ht="15.75">
      <c r="A56" s="80"/>
      <c r="B56" s="48"/>
      <c r="C56" s="14"/>
      <c r="D56" s="15"/>
      <c r="E56" s="16"/>
      <c r="F56" s="16"/>
      <c r="G56" s="119"/>
      <c r="H56" s="18"/>
    </row>
    <row r="57" spans="1:8" ht="15">
      <c r="A57" s="20" t="s">
        <v>48</v>
      </c>
      <c r="B57" s="48"/>
      <c r="C57" s="14"/>
      <c r="D57" s="21"/>
      <c r="E57" s="71"/>
      <c r="F57" s="16"/>
      <c r="G57" s="120"/>
      <c r="H57" s="18"/>
    </row>
    <row r="58" spans="1:8" ht="15">
      <c r="A58" s="20" t="s">
        <v>49</v>
      </c>
      <c r="B58" s="46"/>
      <c r="C58" s="14"/>
      <c r="D58" s="21"/>
      <c r="E58" s="71"/>
      <c r="F58" s="16"/>
      <c r="G58" s="120"/>
      <c r="H58" s="18"/>
    </row>
    <row r="59" spans="1:8" ht="15">
      <c r="A59" s="20" t="s">
        <v>50</v>
      </c>
      <c r="B59" s="46"/>
      <c r="C59" s="14"/>
      <c r="D59" s="21"/>
      <c r="E59" s="70"/>
      <c r="F59" s="16"/>
      <c r="G59" s="120"/>
      <c r="H59" s="18"/>
    </row>
    <row r="60" spans="1:8" ht="15">
      <c r="A60" s="20" t="s">
        <v>33</v>
      </c>
      <c r="B60" s="46"/>
      <c r="C60" s="14"/>
      <c r="D60" s="21"/>
      <c r="E60" s="70"/>
      <c r="F60" s="16"/>
      <c r="G60" s="120"/>
      <c r="H60" s="18"/>
    </row>
    <row r="61" spans="1:8" ht="15.75">
      <c r="A61" s="50"/>
      <c r="B61" s="25"/>
      <c r="C61" s="14"/>
      <c r="D61" s="21"/>
      <c r="E61" s="26"/>
      <c r="F61" s="26"/>
      <c r="G61" s="120"/>
      <c r="H61" s="2"/>
    </row>
    <row r="62" spans="1:8" ht="15.75">
      <c r="A62" s="28" t="s">
        <v>51</v>
      </c>
      <c r="B62" s="28"/>
      <c r="C62" s="29"/>
      <c r="D62" s="30">
        <f>SUM(D44:D58)</f>
        <v>1529</v>
      </c>
      <c r="E62" s="31">
        <f>SUM(E44:E61)</f>
        <v>107495479.11999999</v>
      </c>
      <c r="F62" s="31">
        <f>SUM(F44:F61)</f>
        <v>10120620.01</v>
      </c>
      <c r="G62" s="111">
        <f>1-(+F62/E62)</f>
        <v>0.9058507381626525</v>
      </c>
      <c r="H62" s="2"/>
    </row>
    <row r="63" spans="1:8" ht="15">
      <c r="A63" s="51"/>
      <c r="B63" s="51"/>
      <c r="C63" s="51"/>
      <c r="D63" s="52"/>
      <c r="E63" s="53"/>
      <c r="F63" s="54"/>
      <c r="G63" s="54"/>
      <c r="H63" s="2"/>
    </row>
    <row r="64" spans="1:8" ht="18">
      <c r="A64" s="55" t="s">
        <v>52</v>
      </c>
      <c r="B64" s="56"/>
      <c r="C64" s="56"/>
      <c r="D64" s="56"/>
      <c r="E64" s="56"/>
      <c r="F64" s="57">
        <f>F62+F39</f>
        <v>12259136</v>
      </c>
      <c r="G64" s="56"/>
      <c r="H64" s="2"/>
    </row>
    <row r="65" spans="1:8" ht="18">
      <c r="A65" s="55"/>
      <c r="B65" s="56"/>
      <c r="C65" s="56"/>
      <c r="D65" s="56"/>
      <c r="E65" s="56"/>
      <c r="F65" s="57"/>
      <c r="G65" s="56"/>
      <c r="H65" s="2"/>
    </row>
    <row r="66" spans="1:8" ht="15.75">
      <c r="A66" s="4" t="s">
        <v>54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55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56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31" bottom="0.25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JANUARY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96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21"/>
      <c r="F9" s="16"/>
      <c r="G9" s="119"/>
      <c r="H9" s="18"/>
    </row>
    <row r="10" spans="1:8" ht="15.75">
      <c r="A10" s="112" t="s">
        <v>11</v>
      </c>
      <c r="B10" s="13"/>
      <c r="C10" s="14"/>
      <c r="D10" s="15">
        <v>3</v>
      </c>
      <c r="E10" s="121">
        <v>335055</v>
      </c>
      <c r="F10" s="16">
        <v>116760</v>
      </c>
      <c r="G10" s="119">
        <f>F10/E10</f>
        <v>0.34848010028204324</v>
      </c>
      <c r="H10" s="18"/>
    </row>
    <row r="11" spans="1:8" ht="15.75">
      <c r="A11" s="112" t="s">
        <v>85</v>
      </c>
      <c r="B11" s="13"/>
      <c r="C11" s="14"/>
      <c r="D11" s="15"/>
      <c r="E11" s="121"/>
      <c r="F11" s="16"/>
      <c r="G11" s="119"/>
      <c r="H11" s="18"/>
    </row>
    <row r="12" spans="1:8" ht="15.75">
      <c r="A12" s="112" t="s">
        <v>27</v>
      </c>
      <c r="B12" s="13"/>
      <c r="C12" s="14"/>
      <c r="D12" s="15"/>
      <c r="E12" s="121"/>
      <c r="F12" s="16"/>
      <c r="G12" s="119"/>
      <c r="H12" s="18"/>
    </row>
    <row r="13" spans="1:8" ht="15.75">
      <c r="A13" s="112" t="s">
        <v>86</v>
      </c>
      <c r="B13" s="13"/>
      <c r="C13" s="14"/>
      <c r="D13" s="15">
        <v>10</v>
      </c>
      <c r="E13" s="121">
        <v>807566</v>
      </c>
      <c r="F13" s="16">
        <v>197270</v>
      </c>
      <c r="G13" s="119">
        <f aca="true" t="shared" si="0" ref="G13:G18">F13/E13</f>
        <v>0.24427724792772357</v>
      </c>
      <c r="H13" s="18"/>
    </row>
    <row r="14" spans="1:8" ht="15.75">
      <c r="A14" s="112" t="s">
        <v>149</v>
      </c>
      <c r="B14" s="13"/>
      <c r="C14" s="14"/>
      <c r="D14" s="15"/>
      <c r="E14" s="121"/>
      <c r="F14" s="16"/>
      <c r="G14" s="119"/>
      <c r="H14" s="18"/>
    </row>
    <row r="15" spans="1:8" ht="15.75">
      <c r="A15" s="112" t="s">
        <v>136</v>
      </c>
      <c r="B15" s="13"/>
      <c r="C15" s="14"/>
      <c r="D15" s="15">
        <v>1</v>
      </c>
      <c r="E15" s="121">
        <v>146920</v>
      </c>
      <c r="F15" s="16">
        <v>59663.5</v>
      </c>
      <c r="G15" s="119">
        <f t="shared" si="0"/>
        <v>0.406095153825211</v>
      </c>
      <c r="H15" s="18"/>
    </row>
    <row r="16" spans="1:8" ht="15.75">
      <c r="A16" s="112" t="s">
        <v>147</v>
      </c>
      <c r="B16" s="13"/>
      <c r="C16" s="14"/>
      <c r="D16" s="15"/>
      <c r="E16" s="121"/>
      <c r="F16" s="16"/>
      <c r="G16" s="119"/>
      <c r="H16" s="18"/>
    </row>
    <row r="17" spans="1:8" ht="15.75">
      <c r="A17" s="112" t="s">
        <v>62</v>
      </c>
      <c r="B17" s="13"/>
      <c r="C17" s="14"/>
      <c r="D17" s="15">
        <v>1</v>
      </c>
      <c r="E17" s="121">
        <v>110331</v>
      </c>
      <c r="F17" s="16">
        <v>30420</v>
      </c>
      <c r="G17" s="119">
        <f t="shared" si="0"/>
        <v>0.2757158006362672</v>
      </c>
      <c r="H17" s="18"/>
    </row>
    <row r="18" spans="1:8" ht="15.75">
      <c r="A18" s="112" t="s">
        <v>15</v>
      </c>
      <c r="B18" s="13"/>
      <c r="C18" s="14"/>
      <c r="D18" s="15">
        <v>1</v>
      </c>
      <c r="E18" s="121">
        <v>534314</v>
      </c>
      <c r="F18" s="16">
        <v>172314</v>
      </c>
      <c r="G18" s="119">
        <f t="shared" si="0"/>
        <v>0.3224957609196091</v>
      </c>
      <c r="H18" s="18"/>
    </row>
    <row r="19" spans="1:8" ht="15.75">
      <c r="A19" s="112" t="s">
        <v>16</v>
      </c>
      <c r="B19" s="13"/>
      <c r="C19" s="14"/>
      <c r="D19" s="15"/>
      <c r="E19" s="121"/>
      <c r="F19" s="16"/>
      <c r="G19" s="119"/>
      <c r="H19" s="18"/>
    </row>
    <row r="20" spans="1:8" ht="15.75">
      <c r="A20" s="112" t="s">
        <v>137</v>
      </c>
      <c r="B20" s="13"/>
      <c r="C20" s="14"/>
      <c r="D20" s="15"/>
      <c r="E20" s="121"/>
      <c r="F20" s="16"/>
      <c r="G20" s="119"/>
      <c r="H20" s="18"/>
    </row>
    <row r="21" spans="1:8" ht="15.75">
      <c r="A21" s="112" t="s">
        <v>87</v>
      </c>
      <c r="B21" s="13"/>
      <c r="C21" s="14"/>
      <c r="D21" s="15"/>
      <c r="E21" s="121"/>
      <c r="F21" s="16"/>
      <c r="G21" s="119"/>
      <c r="H21" s="18"/>
    </row>
    <row r="22" spans="1:8" ht="15.75">
      <c r="A22" s="112" t="s">
        <v>117</v>
      </c>
      <c r="B22" s="13"/>
      <c r="C22" s="14"/>
      <c r="D22" s="15">
        <v>1</v>
      </c>
      <c r="E22" s="121">
        <v>118541</v>
      </c>
      <c r="F22" s="16">
        <v>35025</v>
      </c>
      <c r="G22" s="119">
        <f>F22/E22</f>
        <v>0.2954673910292641</v>
      </c>
      <c r="H22" s="18"/>
    </row>
    <row r="23" spans="1:8" ht="15.75">
      <c r="A23" s="112" t="s">
        <v>83</v>
      </c>
      <c r="B23" s="13"/>
      <c r="C23" s="14"/>
      <c r="D23" s="15">
        <v>1</v>
      </c>
      <c r="E23" s="121">
        <v>37832</v>
      </c>
      <c r="F23" s="16">
        <v>5974.5</v>
      </c>
      <c r="G23" s="119">
        <f>F23/E23</f>
        <v>0.1579218650877564</v>
      </c>
      <c r="H23" s="18"/>
    </row>
    <row r="24" spans="1:8" ht="15.75">
      <c r="A24" s="112" t="s">
        <v>88</v>
      </c>
      <c r="B24" s="13"/>
      <c r="C24" s="14"/>
      <c r="D24" s="15"/>
      <c r="E24" s="121"/>
      <c r="F24" s="16"/>
      <c r="G24" s="119"/>
      <c r="H24" s="18"/>
    </row>
    <row r="25" spans="1:8" ht="15.75">
      <c r="A25" s="113" t="s">
        <v>22</v>
      </c>
      <c r="B25" s="13"/>
      <c r="C25" s="14"/>
      <c r="D25" s="15">
        <v>1</v>
      </c>
      <c r="E25" s="121">
        <v>24787</v>
      </c>
      <c r="F25" s="16">
        <v>7331</v>
      </c>
      <c r="G25" s="119">
        <f>F25/E25</f>
        <v>0.2957598741275669</v>
      </c>
      <c r="H25" s="18"/>
    </row>
    <row r="26" spans="1:8" ht="15.75">
      <c r="A26" s="113" t="s">
        <v>23</v>
      </c>
      <c r="B26" s="13"/>
      <c r="C26" s="14"/>
      <c r="D26" s="15"/>
      <c r="E26" s="121"/>
      <c r="F26" s="16"/>
      <c r="G26" s="119"/>
      <c r="H26" s="18"/>
    </row>
    <row r="27" spans="1:8" ht="15.75">
      <c r="A27" s="114" t="s">
        <v>24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25</v>
      </c>
      <c r="B28" s="13"/>
      <c r="C28" s="14"/>
      <c r="D28" s="15"/>
      <c r="E28" s="16"/>
      <c r="F28" s="16"/>
      <c r="G28" s="119"/>
      <c r="H28" s="18"/>
    </row>
    <row r="29" spans="1:8" ht="15.75">
      <c r="A29" s="114" t="s">
        <v>26</v>
      </c>
      <c r="B29" s="13"/>
      <c r="C29" s="14"/>
      <c r="D29" s="15"/>
      <c r="E29" s="16"/>
      <c r="F29" s="16"/>
      <c r="G29" s="119"/>
      <c r="H29" s="18"/>
    </row>
    <row r="30" spans="1:8" ht="15.75">
      <c r="A30" s="114" t="s">
        <v>125</v>
      </c>
      <c r="B30" s="13"/>
      <c r="C30" s="14"/>
      <c r="D30" s="15"/>
      <c r="E30" s="16"/>
      <c r="F30" s="16"/>
      <c r="G30" s="119"/>
      <c r="H30" s="18"/>
    </row>
    <row r="31" spans="1:8" ht="15.75">
      <c r="A31" s="114" t="s">
        <v>89</v>
      </c>
      <c r="B31" s="13"/>
      <c r="C31" s="14"/>
      <c r="D31" s="15"/>
      <c r="E31" s="16"/>
      <c r="F31" s="16"/>
      <c r="G31" s="119"/>
      <c r="H31" s="18"/>
    </row>
    <row r="32" spans="1:8" ht="15.75">
      <c r="A32" s="114" t="s">
        <v>143</v>
      </c>
      <c r="B32" s="13"/>
      <c r="C32" s="14"/>
      <c r="D32" s="15">
        <v>1</v>
      </c>
      <c r="E32" s="16">
        <v>60862</v>
      </c>
      <c r="F32" s="16">
        <v>17127</v>
      </c>
      <c r="G32" s="119">
        <f>F32/E32</f>
        <v>0.28140711774177646</v>
      </c>
      <c r="H32" s="18"/>
    </row>
    <row r="33" spans="1:8" ht="15.75">
      <c r="A33" s="114" t="s">
        <v>30</v>
      </c>
      <c r="B33" s="13"/>
      <c r="C33" s="14"/>
      <c r="D33" s="15"/>
      <c r="E33" s="16"/>
      <c r="F33" s="16"/>
      <c r="G33" s="119"/>
      <c r="H33" s="18"/>
    </row>
    <row r="34" spans="1:8" ht="15.75">
      <c r="A34" s="114" t="s">
        <v>90</v>
      </c>
      <c r="B34" s="13"/>
      <c r="C34" s="14"/>
      <c r="D34" s="15"/>
      <c r="E34" s="16"/>
      <c r="F34" s="16"/>
      <c r="G34" s="119"/>
      <c r="H34" s="18"/>
    </row>
    <row r="35" spans="1:8" ht="15">
      <c r="A35" s="20" t="s">
        <v>31</v>
      </c>
      <c r="B35" s="13"/>
      <c r="C35" s="14"/>
      <c r="D35" s="21"/>
      <c r="E35" s="70"/>
      <c r="F35" s="16"/>
      <c r="G35" s="120"/>
      <c r="H35" s="18"/>
    </row>
    <row r="36" spans="1:8" ht="15">
      <c r="A36" s="20" t="s">
        <v>50</v>
      </c>
      <c r="B36" s="13"/>
      <c r="C36" s="14"/>
      <c r="D36" s="21"/>
      <c r="E36" s="70"/>
      <c r="F36" s="16">
        <v>100</v>
      </c>
      <c r="G36" s="120"/>
      <c r="H36" s="18"/>
    </row>
    <row r="37" spans="1:8" ht="15">
      <c r="A37" s="20" t="s">
        <v>33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34</v>
      </c>
      <c r="B39" s="28"/>
      <c r="C39" s="29"/>
      <c r="D39" s="30">
        <f>SUM(D9:D38)</f>
        <v>20</v>
      </c>
      <c r="E39" s="31">
        <f>SUM(E9:E38)</f>
        <v>2176208</v>
      </c>
      <c r="F39" s="31">
        <f>SUM(F9:F38)</f>
        <v>641985</v>
      </c>
      <c r="G39" s="107">
        <f>F39/E39</f>
        <v>0.2950016726342335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35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36</v>
      </c>
      <c r="F42" s="39" t="s">
        <v>36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37</v>
      </c>
      <c r="F43" s="41" t="s">
        <v>8</v>
      </c>
      <c r="G43" s="110" t="s">
        <v>38</v>
      </c>
      <c r="H43" s="2"/>
    </row>
    <row r="44" spans="1:8" ht="15.75">
      <c r="A44" s="45" t="s">
        <v>39</v>
      </c>
      <c r="B44" s="46"/>
      <c r="C44" s="14"/>
      <c r="D44" s="15">
        <v>26</v>
      </c>
      <c r="E44" s="16">
        <v>2727797.85</v>
      </c>
      <c r="F44" s="16">
        <v>159900</v>
      </c>
      <c r="G44" s="119">
        <f>1-(+F44/E44)</f>
        <v>0.9413812867401447</v>
      </c>
      <c r="H44" s="18"/>
    </row>
    <row r="45" spans="1:8" ht="15.75">
      <c r="A45" s="45" t="s">
        <v>40</v>
      </c>
      <c r="B45" s="46"/>
      <c r="C45" s="14"/>
      <c r="D45" s="15"/>
      <c r="E45" s="16"/>
      <c r="F45" s="16"/>
      <c r="G45" s="119"/>
      <c r="H45" s="18"/>
    </row>
    <row r="46" spans="1:8" ht="15.75">
      <c r="A46" s="45" t="s">
        <v>41</v>
      </c>
      <c r="B46" s="46"/>
      <c r="C46" s="14"/>
      <c r="D46" s="15">
        <v>156</v>
      </c>
      <c r="E46" s="16">
        <v>9515689.25</v>
      </c>
      <c r="F46" s="16">
        <v>672521.52</v>
      </c>
      <c r="G46" s="119">
        <f aca="true" t="shared" si="1" ref="G46:G52">1-(+F46/E46)</f>
        <v>0.9293249808467632</v>
      </c>
      <c r="H46" s="18"/>
    </row>
    <row r="47" spans="1:8" ht="15.75">
      <c r="A47" s="45" t="s">
        <v>42</v>
      </c>
      <c r="B47" s="46"/>
      <c r="C47" s="14"/>
      <c r="D47" s="15">
        <v>31</v>
      </c>
      <c r="E47" s="16">
        <v>1767328</v>
      </c>
      <c r="F47" s="16">
        <v>179004.33</v>
      </c>
      <c r="G47" s="119">
        <f t="shared" si="1"/>
        <v>0.8987147094370711</v>
      </c>
      <c r="H47" s="18"/>
    </row>
    <row r="48" spans="1:8" ht="15.75">
      <c r="A48" s="45" t="s">
        <v>43</v>
      </c>
      <c r="B48" s="46"/>
      <c r="C48" s="14"/>
      <c r="D48" s="15">
        <v>132</v>
      </c>
      <c r="E48" s="16">
        <v>8175047</v>
      </c>
      <c r="F48" s="16">
        <v>807325.96</v>
      </c>
      <c r="G48" s="119">
        <f t="shared" si="1"/>
        <v>0.9012450986520322</v>
      </c>
      <c r="H48" s="18"/>
    </row>
    <row r="49" spans="1:8" ht="15.75">
      <c r="A49" s="45" t="s">
        <v>44</v>
      </c>
      <c r="B49" s="46"/>
      <c r="C49" s="14"/>
      <c r="D49" s="15">
        <v>6</v>
      </c>
      <c r="E49" s="16">
        <v>950984</v>
      </c>
      <c r="F49" s="16">
        <v>31115.75</v>
      </c>
      <c r="G49" s="119">
        <f t="shared" si="1"/>
        <v>0.9672804694926518</v>
      </c>
      <c r="H49" s="18"/>
    </row>
    <row r="50" spans="1:8" ht="15.75">
      <c r="A50" s="45" t="s">
        <v>45</v>
      </c>
      <c r="B50" s="46"/>
      <c r="C50" s="14"/>
      <c r="D50" s="15">
        <v>6</v>
      </c>
      <c r="E50" s="16">
        <v>1248170</v>
      </c>
      <c r="F50" s="16">
        <v>31840</v>
      </c>
      <c r="G50" s="119">
        <f t="shared" si="1"/>
        <v>0.9744906543179215</v>
      </c>
      <c r="H50" s="18"/>
    </row>
    <row r="51" spans="1:8" ht="15.75">
      <c r="A51" s="45" t="s">
        <v>46</v>
      </c>
      <c r="B51" s="46"/>
      <c r="C51" s="14"/>
      <c r="D51" s="15">
        <v>1</v>
      </c>
      <c r="E51" s="16">
        <v>231810</v>
      </c>
      <c r="F51" s="16">
        <v>24980</v>
      </c>
      <c r="G51" s="119">
        <f t="shared" si="1"/>
        <v>0.8922393339372763</v>
      </c>
      <c r="H51" s="18"/>
    </row>
    <row r="52" spans="1:8" ht="15.75">
      <c r="A52" s="78" t="s">
        <v>47</v>
      </c>
      <c r="B52" s="46"/>
      <c r="C52" s="14"/>
      <c r="D52" s="15">
        <v>1</v>
      </c>
      <c r="E52" s="16">
        <v>857325</v>
      </c>
      <c r="F52" s="16">
        <v>23700</v>
      </c>
      <c r="G52" s="119">
        <f t="shared" si="1"/>
        <v>0.9723558743766949</v>
      </c>
      <c r="H52" s="18"/>
    </row>
    <row r="53" spans="1:8" ht="15.75">
      <c r="A53" s="79" t="s">
        <v>68</v>
      </c>
      <c r="B53" s="46"/>
      <c r="C53" s="14"/>
      <c r="D53" s="15"/>
      <c r="E53" s="16"/>
      <c r="F53" s="16"/>
      <c r="G53" s="119"/>
      <c r="H53" s="18"/>
    </row>
    <row r="54" spans="1:8" ht="15.75">
      <c r="A54" s="45" t="s">
        <v>118</v>
      </c>
      <c r="B54" s="46"/>
      <c r="C54" s="14"/>
      <c r="D54" s="15">
        <v>535</v>
      </c>
      <c r="E54" s="16">
        <v>30308553.09</v>
      </c>
      <c r="F54" s="16">
        <v>3464168.75</v>
      </c>
      <c r="G54" s="119">
        <f>1-(+F54/E54)</f>
        <v>0.885703262055655</v>
      </c>
      <c r="H54" s="18"/>
    </row>
    <row r="55" spans="1:8" ht="15.75">
      <c r="A55" s="126" t="s">
        <v>119</v>
      </c>
      <c r="B55" s="48"/>
      <c r="C55" s="14"/>
      <c r="D55" s="15"/>
      <c r="E55" s="16"/>
      <c r="F55" s="16"/>
      <c r="G55" s="119"/>
      <c r="H55" s="18"/>
    </row>
    <row r="56" spans="1:8" ht="15">
      <c r="A56" s="20" t="s">
        <v>48</v>
      </c>
      <c r="B56" s="48"/>
      <c r="C56" s="14"/>
      <c r="D56" s="21"/>
      <c r="E56" s="71"/>
      <c r="F56" s="16"/>
      <c r="G56" s="120"/>
      <c r="H56" s="18"/>
    </row>
    <row r="57" spans="1:8" ht="15">
      <c r="A57" s="20" t="s">
        <v>49</v>
      </c>
      <c r="B57" s="46"/>
      <c r="C57" s="14"/>
      <c r="D57" s="21"/>
      <c r="E57" s="71"/>
      <c r="F57" s="16"/>
      <c r="G57" s="120"/>
      <c r="H57" s="18"/>
    </row>
    <row r="58" spans="1:8" ht="15">
      <c r="A58" s="20" t="s">
        <v>50</v>
      </c>
      <c r="B58" s="46"/>
      <c r="C58" s="14"/>
      <c r="D58" s="21"/>
      <c r="E58" s="70"/>
      <c r="F58" s="16"/>
      <c r="G58" s="120"/>
      <c r="H58" s="18"/>
    </row>
    <row r="59" spans="1:8" ht="15">
      <c r="A59" s="20" t="s">
        <v>33</v>
      </c>
      <c r="B59" s="46"/>
      <c r="C59" s="29"/>
      <c r="D59" s="21"/>
      <c r="E59" s="70"/>
      <c r="F59" s="16"/>
      <c r="G59" s="120"/>
      <c r="H59" s="18"/>
    </row>
    <row r="60" spans="1:8" ht="15.75">
      <c r="A60" s="50"/>
      <c r="B60" s="25"/>
      <c r="C60" s="51"/>
      <c r="D60" s="21"/>
      <c r="E60" s="26"/>
      <c r="F60" s="26"/>
      <c r="G60" s="120"/>
      <c r="H60" s="2"/>
    </row>
    <row r="61" spans="1:8" ht="18">
      <c r="A61" s="28" t="s">
        <v>51</v>
      </c>
      <c r="B61" s="28"/>
      <c r="C61" s="56"/>
      <c r="D61" s="30">
        <f>SUM(D44:D57)</f>
        <v>894</v>
      </c>
      <c r="E61" s="31">
        <f>SUM(E44:E60)</f>
        <v>55782704.19</v>
      </c>
      <c r="F61" s="31">
        <f>SUM(F44:F60)</f>
        <v>5394556.3100000005</v>
      </c>
      <c r="G61" s="111">
        <f>1-(+F61/E61)</f>
        <v>0.9032933883659396</v>
      </c>
      <c r="H61" s="2"/>
    </row>
    <row r="62" spans="1:8" ht="18">
      <c r="A62" s="58"/>
      <c r="B62" s="59"/>
      <c r="C62" s="59"/>
      <c r="D62" s="52"/>
      <c r="E62" s="53"/>
      <c r="F62" s="54"/>
      <c r="G62" s="54"/>
      <c r="H62" s="2"/>
    </row>
    <row r="63" spans="1:8" ht="18">
      <c r="A63" s="55" t="s">
        <v>52</v>
      </c>
      <c r="B63" s="60"/>
      <c r="C63" s="60"/>
      <c r="D63" s="56"/>
      <c r="E63" s="56"/>
      <c r="F63" s="57">
        <f>F61+F39</f>
        <v>6036541.3100000005</v>
      </c>
      <c r="G63" s="56"/>
      <c r="H63" s="2"/>
    </row>
    <row r="64" spans="1:8" ht="18">
      <c r="A64" s="55"/>
      <c r="B64" s="60"/>
      <c r="C64" s="60"/>
      <c r="D64" s="56"/>
      <c r="E64" s="56"/>
      <c r="F64" s="61"/>
      <c r="G64" s="60"/>
      <c r="H64" s="2"/>
    </row>
    <row r="65" spans="1:8" ht="15.75">
      <c r="A65" s="4" t="s">
        <v>54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55</v>
      </c>
      <c r="B66" s="60"/>
      <c r="C66" s="60"/>
      <c r="D66" s="60"/>
      <c r="E66" s="60"/>
      <c r="F66" s="61"/>
      <c r="G66" s="60"/>
      <c r="H66" s="2"/>
    </row>
    <row r="67" spans="1:8" ht="18">
      <c r="A67" s="4"/>
      <c r="B67" s="59"/>
      <c r="C67" s="59"/>
      <c r="D67" s="59"/>
      <c r="E67" s="59"/>
      <c r="F67" s="57"/>
      <c r="G67" s="59"/>
      <c r="H67" s="2"/>
    </row>
    <row r="68" ht="15">
      <c r="A68" s="62" t="s">
        <v>56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JANUARY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81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140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116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13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82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27</v>
      </c>
      <c r="B17" s="13"/>
      <c r="C17" s="14"/>
      <c r="D17" s="15">
        <v>1</v>
      </c>
      <c r="E17" s="16">
        <v>94105</v>
      </c>
      <c r="F17" s="16">
        <v>37040</v>
      </c>
      <c r="G17" s="17">
        <f>F17/E17</f>
        <v>0.39360289038839597</v>
      </c>
      <c r="H17" s="18"/>
    </row>
    <row r="18" spans="1:8" ht="15.75">
      <c r="A18" s="112" t="s">
        <v>15</v>
      </c>
      <c r="B18" s="13"/>
      <c r="C18" s="14"/>
      <c r="D18" s="15">
        <v>2</v>
      </c>
      <c r="E18" s="16">
        <v>134193</v>
      </c>
      <c r="F18" s="16">
        <v>41667.5</v>
      </c>
      <c r="G18" s="17">
        <f>F18/E18</f>
        <v>0.3105042736953492</v>
      </c>
      <c r="H18" s="18"/>
    </row>
    <row r="19" spans="1:8" ht="15.75">
      <c r="A19" s="112" t="s">
        <v>16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17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83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19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20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21</v>
      </c>
      <c r="B24" s="13"/>
      <c r="C24" s="14"/>
      <c r="D24" s="15"/>
      <c r="E24" s="16"/>
      <c r="F24" s="16"/>
      <c r="G24" s="17"/>
      <c r="H24" s="18"/>
    </row>
    <row r="25" spans="1:8" ht="15.75">
      <c r="A25" s="113" t="s">
        <v>22</v>
      </c>
      <c r="B25" s="13"/>
      <c r="C25" s="14"/>
      <c r="D25" s="15">
        <v>1</v>
      </c>
      <c r="E25" s="16">
        <v>10848</v>
      </c>
      <c r="F25" s="16">
        <v>3240</v>
      </c>
      <c r="G25" s="17">
        <f>F25/E25</f>
        <v>0.29867256637168144</v>
      </c>
      <c r="H25" s="18"/>
    </row>
    <row r="26" spans="1:8" ht="15.75">
      <c r="A26" s="113" t="s">
        <v>23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24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25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26</v>
      </c>
      <c r="B29" s="13"/>
      <c r="C29" s="14"/>
      <c r="D29" s="15">
        <v>1</v>
      </c>
      <c r="E29" s="16">
        <v>2980</v>
      </c>
      <c r="F29" s="16">
        <v>790</v>
      </c>
      <c r="G29" s="17">
        <f>F29/E29</f>
        <v>0.2651006711409396</v>
      </c>
      <c r="H29" s="18"/>
    </row>
    <row r="30" spans="1:8" ht="15.75">
      <c r="A30" s="114" t="s">
        <v>135</v>
      </c>
      <c r="B30" s="13"/>
      <c r="C30" s="14"/>
      <c r="D30" s="15"/>
      <c r="E30" s="16"/>
      <c r="F30" s="16"/>
      <c r="G30" s="17"/>
      <c r="H30" s="18"/>
    </row>
    <row r="31" spans="1:8" ht="15.75">
      <c r="A31" s="114" t="s">
        <v>30</v>
      </c>
      <c r="B31" s="13"/>
      <c r="C31" s="14"/>
      <c r="D31" s="15"/>
      <c r="E31" s="16"/>
      <c r="F31" s="16"/>
      <c r="G31" s="17"/>
      <c r="H31" s="18"/>
    </row>
    <row r="32" spans="1:8" ht="15.75">
      <c r="A32" s="114" t="s">
        <v>60</v>
      </c>
      <c r="B32" s="13"/>
      <c r="C32" s="14"/>
      <c r="D32" s="15">
        <v>1</v>
      </c>
      <c r="E32" s="16">
        <v>108230</v>
      </c>
      <c r="F32" s="16">
        <v>33282</v>
      </c>
      <c r="G32" s="17">
        <f>F32/E32</f>
        <v>0.30751178046752287</v>
      </c>
      <c r="H32" s="18"/>
    </row>
    <row r="33" spans="1:8" ht="15.75">
      <c r="A33" s="114" t="s">
        <v>75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142</v>
      </c>
      <c r="B34" s="13"/>
      <c r="C34" s="14"/>
      <c r="D34" s="15">
        <v>5</v>
      </c>
      <c r="E34" s="16">
        <v>345109</v>
      </c>
      <c r="F34" s="16">
        <v>45783</v>
      </c>
      <c r="G34" s="17">
        <f>F34/E34</f>
        <v>0.13266243418745963</v>
      </c>
      <c r="H34" s="18"/>
    </row>
    <row r="35" spans="1:8" ht="15">
      <c r="A35" s="20" t="s">
        <v>31</v>
      </c>
      <c r="B35" s="13"/>
      <c r="C35" s="14"/>
      <c r="D35" s="21"/>
      <c r="E35" s="70"/>
      <c r="F35" s="16"/>
      <c r="G35" s="23"/>
      <c r="H35" s="18"/>
    </row>
    <row r="36" spans="1:8" ht="15">
      <c r="A36" s="20" t="s">
        <v>50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33</v>
      </c>
      <c r="B37" s="13"/>
      <c r="C37" s="14"/>
      <c r="D37" s="21"/>
      <c r="E37" s="70"/>
      <c r="F37" s="16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34</v>
      </c>
      <c r="B39" s="28"/>
      <c r="C39" s="29"/>
      <c r="D39" s="30">
        <f>SUM(D9:D38)</f>
        <v>11</v>
      </c>
      <c r="E39" s="31">
        <f>SUM(E9:E38)</f>
        <v>695465</v>
      </c>
      <c r="F39" s="31">
        <f>SUM(F9:F38)</f>
        <v>161802.5</v>
      </c>
      <c r="G39" s="32">
        <f>F39/E39</f>
        <v>0.2326536921340398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35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36</v>
      </c>
      <c r="F42" s="39" t="s">
        <v>36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37</v>
      </c>
      <c r="F43" s="41" t="s">
        <v>8</v>
      </c>
      <c r="G43" s="41" t="s">
        <v>38</v>
      </c>
      <c r="H43" s="2"/>
    </row>
    <row r="44" spans="1:8" ht="15.75">
      <c r="A44" s="45" t="s">
        <v>39</v>
      </c>
      <c r="B44" s="46"/>
      <c r="C44" s="14"/>
      <c r="D44" s="15">
        <v>40</v>
      </c>
      <c r="E44" s="16">
        <v>2794906.3</v>
      </c>
      <c r="F44" s="16">
        <v>147464.6</v>
      </c>
      <c r="G44" s="17">
        <f>1-(+F44/E44)</f>
        <v>0.9472380880890354</v>
      </c>
      <c r="H44" s="18"/>
    </row>
    <row r="45" spans="1:8" ht="15.75">
      <c r="A45" s="45" t="s">
        <v>40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41</v>
      </c>
      <c r="B46" s="46"/>
      <c r="C46" s="14"/>
      <c r="D46" s="15">
        <v>40</v>
      </c>
      <c r="E46" s="16">
        <v>2428357.75</v>
      </c>
      <c r="F46" s="16">
        <v>204767.18</v>
      </c>
      <c r="G46" s="17">
        <f>1-(+F46/E46)</f>
        <v>0.9156766831411064</v>
      </c>
      <c r="H46" s="18"/>
    </row>
    <row r="47" spans="1:8" ht="15.75">
      <c r="A47" s="45" t="s">
        <v>42</v>
      </c>
      <c r="B47" s="46"/>
      <c r="C47" s="14"/>
      <c r="D47" s="15"/>
      <c r="E47" s="16"/>
      <c r="F47" s="16"/>
      <c r="G47" s="17"/>
      <c r="H47" s="18"/>
    </row>
    <row r="48" spans="1:8" ht="15.75">
      <c r="A48" s="45" t="s">
        <v>43</v>
      </c>
      <c r="B48" s="46"/>
      <c r="C48" s="14"/>
      <c r="D48" s="15">
        <v>33</v>
      </c>
      <c r="E48" s="16">
        <v>2843117.31</v>
      </c>
      <c r="F48" s="16">
        <v>276258.87</v>
      </c>
      <c r="G48" s="17">
        <f>1-(+F48/E48)</f>
        <v>0.9028324054627208</v>
      </c>
      <c r="H48" s="18"/>
    </row>
    <row r="49" spans="1:8" ht="15.75">
      <c r="A49" s="45" t="s">
        <v>44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45</v>
      </c>
      <c r="B50" s="46"/>
      <c r="C50" s="14"/>
      <c r="D50" s="15">
        <v>4</v>
      </c>
      <c r="E50" s="16">
        <v>142410</v>
      </c>
      <c r="F50" s="16">
        <v>26470</v>
      </c>
      <c r="G50" s="17">
        <f>1-(+F50/E50)</f>
        <v>0.8141282213327716</v>
      </c>
      <c r="H50" s="18"/>
    </row>
    <row r="51" spans="1:8" ht="15.75">
      <c r="A51" s="45" t="s">
        <v>46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47</v>
      </c>
      <c r="B52" s="46"/>
      <c r="C52" s="14"/>
      <c r="D52" s="15"/>
      <c r="E52" s="16"/>
      <c r="F52" s="16"/>
      <c r="G52" s="17"/>
      <c r="H52" s="18"/>
    </row>
    <row r="53" spans="1:8" ht="15.75">
      <c r="A53" s="45" t="s">
        <v>69</v>
      </c>
      <c r="B53" s="48"/>
      <c r="C53" s="14"/>
      <c r="D53" s="123">
        <v>331</v>
      </c>
      <c r="E53" s="124">
        <v>19704200</v>
      </c>
      <c r="F53" s="124">
        <v>2431002.59</v>
      </c>
      <c r="G53" s="17">
        <f>1-(+F53/E53)</f>
        <v>0.8766251565656054</v>
      </c>
      <c r="H53" s="18"/>
    </row>
    <row r="54" spans="1:8" ht="15.75">
      <c r="A54" s="45" t="s">
        <v>70</v>
      </c>
      <c r="B54" s="48"/>
      <c r="C54" s="14"/>
      <c r="D54" s="15"/>
      <c r="E54" s="16"/>
      <c r="F54" s="16"/>
      <c r="G54" s="17"/>
      <c r="H54" s="18"/>
    </row>
    <row r="55" spans="1:8" ht="15">
      <c r="A55" s="20" t="s">
        <v>48</v>
      </c>
      <c r="B55" s="48"/>
      <c r="C55" s="14"/>
      <c r="D55" s="21"/>
      <c r="E55" s="71"/>
      <c r="F55" s="16"/>
      <c r="G55" s="23"/>
      <c r="H55" s="18"/>
    </row>
    <row r="56" spans="1:8" ht="15">
      <c r="A56" s="20" t="s">
        <v>49</v>
      </c>
      <c r="B56" s="46"/>
      <c r="C56" s="14"/>
      <c r="D56" s="21"/>
      <c r="E56" s="71"/>
      <c r="F56" s="16"/>
      <c r="G56" s="23"/>
      <c r="H56" s="18"/>
    </row>
    <row r="57" spans="1:8" ht="15">
      <c r="A57" s="20" t="s">
        <v>50</v>
      </c>
      <c r="B57" s="46"/>
      <c r="C57" s="14"/>
      <c r="D57" s="21"/>
      <c r="E57" s="70"/>
      <c r="F57" s="16"/>
      <c r="G57" s="23"/>
      <c r="H57" s="18"/>
    </row>
    <row r="58" spans="1:8" ht="15">
      <c r="A58" s="20" t="s">
        <v>33</v>
      </c>
      <c r="B58" s="46"/>
      <c r="C58" s="14"/>
      <c r="D58" s="21"/>
      <c r="E58" s="70"/>
      <c r="F58" s="16"/>
      <c r="G58" s="23"/>
      <c r="H58" s="18"/>
    </row>
    <row r="59" spans="1:8" ht="15.75">
      <c r="A59" s="50"/>
      <c r="B59" s="25"/>
      <c r="C59" s="14"/>
      <c r="D59" s="21"/>
      <c r="E59" s="72"/>
      <c r="F59" s="26"/>
      <c r="G59" s="23"/>
      <c r="H59" s="18"/>
    </row>
    <row r="60" spans="1:8" ht="15.75">
      <c r="A60" s="28" t="s">
        <v>51</v>
      </c>
      <c r="B60" s="28"/>
      <c r="C60" s="29"/>
      <c r="D60" s="30">
        <f>SUM(D44:D56)</f>
        <v>448</v>
      </c>
      <c r="E60" s="31">
        <f>SUM(E44:E59)</f>
        <v>27912991.36</v>
      </c>
      <c r="F60" s="31">
        <f>SUM(F44:F59)</f>
        <v>3085963.2399999998</v>
      </c>
      <c r="G60" s="32">
        <f>1-(F60/E60)</f>
        <v>0.8894434781210063</v>
      </c>
      <c r="H60" s="18"/>
    </row>
    <row r="61" spans="1:8" ht="15">
      <c r="A61" s="51"/>
      <c r="B61" s="51"/>
      <c r="C61" s="73"/>
      <c r="D61" s="74"/>
      <c r="E61" s="53"/>
      <c r="F61" s="54"/>
      <c r="G61" s="54"/>
      <c r="H61" s="2"/>
    </row>
    <row r="62" spans="1:8" ht="18">
      <c r="A62" s="55" t="s">
        <v>52</v>
      </c>
      <c r="B62" s="56"/>
      <c r="C62" s="59"/>
      <c r="D62" s="75"/>
      <c r="E62" s="56"/>
      <c r="F62" s="57">
        <f>F60+F39</f>
        <v>3247765.7399999998</v>
      </c>
      <c r="G62" s="56"/>
      <c r="H62" s="2"/>
    </row>
    <row r="63" spans="1:8" ht="18">
      <c r="A63" s="58"/>
      <c r="B63" s="59"/>
      <c r="C63" s="59"/>
      <c r="D63" s="76"/>
      <c r="E63" s="59"/>
      <c r="F63" s="57"/>
      <c r="G63" s="59"/>
      <c r="H63" s="2"/>
    </row>
    <row r="64" spans="1:8" ht="15.75">
      <c r="A64" s="4" t="s">
        <v>53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54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55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56</v>
      </c>
      <c r="B68" s="59"/>
      <c r="C68" s="59"/>
      <c r="D68" s="59"/>
      <c r="E68" s="59"/>
      <c r="F68" s="57"/>
      <c r="G68" s="59"/>
      <c r="H68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0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82" customWidth="1"/>
    <col min="2" max="2" width="15.6640625" style="82" customWidth="1"/>
    <col min="3" max="3" width="3.6640625" style="82" customWidth="1"/>
    <col min="4" max="4" width="6.6640625" style="82" customWidth="1"/>
    <col min="5" max="6" width="14.6640625" style="82" customWidth="1"/>
    <col min="7" max="7" width="11.6640625" style="82" customWidth="1"/>
    <col min="8" max="8" width="3.6640625" style="82" customWidth="1"/>
    <col min="9" max="16384" width="8.88671875" style="82" customWidth="1"/>
  </cols>
  <sheetData>
    <row r="1" spans="1:8" ht="23.25">
      <c r="A1" s="81" t="s">
        <v>0</v>
      </c>
      <c r="B1" s="29"/>
      <c r="C1" s="29"/>
      <c r="D1" s="29"/>
      <c r="E1" s="29"/>
      <c r="F1" s="29"/>
      <c r="G1" s="29"/>
      <c r="H1" s="29"/>
    </row>
    <row r="2" spans="1:8" ht="23.25">
      <c r="A2" s="81" t="s">
        <v>1</v>
      </c>
      <c r="B2" s="29"/>
      <c r="C2" s="29"/>
      <c r="D2" s="29"/>
      <c r="E2" s="29"/>
      <c r="F2" s="29"/>
      <c r="G2" s="29"/>
      <c r="H2" s="29"/>
    </row>
    <row r="3" spans="1:8" ht="23.25">
      <c r="A3" s="1" t="str">
        <f>ARG!$A$3</f>
        <v>MONTH ENDED:    JANUARY 2018</v>
      </c>
      <c r="B3" s="29"/>
      <c r="C3" s="29"/>
      <c r="D3" s="29"/>
      <c r="E3" s="29"/>
      <c r="F3" s="29"/>
      <c r="G3" s="29"/>
      <c r="H3" s="29"/>
    </row>
    <row r="4" spans="1:8" ht="15">
      <c r="A4" s="97"/>
      <c r="B4" s="97"/>
      <c r="C4" s="97"/>
      <c r="D4" s="97"/>
      <c r="E4" s="97"/>
      <c r="F4" s="5"/>
      <c r="G4" s="5"/>
      <c r="H4" s="29"/>
    </row>
    <row r="5" spans="1:8" ht="23.25">
      <c r="A5" s="29"/>
      <c r="B5" s="97"/>
      <c r="C5" s="97"/>
      <c r="D5" s="98" t="s">
        <v>110</v>
      </c>
      <c r="E5" s="99"/>
      <c r="F5" s="8"/>
      <c r="G5" s="5"/>
      <c r="H5" s="100"/>
    </row>
    <row r="6" spans="1:8" ht="18">
      <c r="A6" s="37" t="s">
        <v>3</v>
      </c>
      <c r="B6" s="97"/>
      <c r="C6" s="97"/>
      <c r="D6" s="97"/>
      <c r="E6" s="97"/>
      <c r="F6" s="5"/>
      <c r="G6" s="5"/>
      <c r="H6" s="100"/>
    </row>
    <row r="7" spans="1:8" ht="15.75">
      <c r="A7" s="101"/>
      <c r="B7" s="101"/>
      <c r="C7" s="101"/>
      <c r="D7" s="101"/>
      <c r="E7" s="39" t="s">
        <v>4</v>
      </c>
      <c r="F7" s="39" t="s">
        <v>4</v>
      </c>
      <c r="G7" s="12" t="s">
        <v>5</v>
      </c>
      <c r="H7" s="38"/>
    </row>
    <row r="8" spans="1:8" ht="15.75">
      <c r="A8" s="101"/>
      <c r="B8" s="101"/>
      <c r="C8" s="101"/>
      <c r="D8" s="39" t="s">
        <v>6</v>
      </c>
      <c r="E8" s="39" t="s">
        <v>7</v>
      </c>
      <c r="F8" s="12" t="s">
        <v>8</v>
      </c>
      <c r="G8" s="12" t="s">
        <v>9</v>
      </c>
      <c r="H8" s="38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03"/>
    </row>
    <row r="10" spans="1:8" ht="15.75">
      <c r="A10" s="112" t="s">
        <v>11</v>
      </c>
      <c r="B10" s="13"/>
      <c r="C10" s="14"/>
      <c r="D10" s="15">
        <v>1</v>
      </c>
      <c r="E10" s="16">
        <v>97153</v>
      </c>
      <c r="F10" s="16">
        <v>16669</v>
      </c>
      <c r="G10" s="17">
        <f>F10/E10</f>
        <v>0.17157473263820983</v>
      </c>
      <c r="H10" s="103"/>
    </row>
    <row r="11" spans="1:8" ht="15.75">
      <c r="A11" s="112" t="s">
        <v>59</v>
      </c>
      <c r="B11" s="13"/>
      <c r="C11" s="14"/>
      <c r="D11" s="15"/>
      <c r="E11" s="16"/>
      <c r="F11" s="16"/>
      <c r="G11" s="17"/>
      <c r="H11" s="103"/>
    </row>
    <row r="12" spans="1:8" ht="15.75">
      <c r="A12" s="112" t="s">
        <v>73</v>
      </c>
      <c r="B12" s="13"/>
      <c r="C12" s="14"/>
      <c r="D12" s="15"/>
      <c r="E12" s="16"/>
      <c r="F12" s="16"/>
      <c r="G12" s="17"/>
      <c r="H12" s="103"/>
    </row>
    <row r="13" spans="1:8" ht="15.75">
      <c r="A13" s="112" t="s">
        <v>14</v>
      </c>
      <c r="B13" s="13"/>
      <c r="C13" s="14"/>
      <c r="D13" s="15"/>
      <c r="E13" s="16"/>
      <c r="F13" s="16"/>
      <c r="G13" s="17"/>
      <c r="H13" s="103"/>
    </row>
    <row r="14" spans="1:8" ht="15.75">
      <c r="A14" s="112" t="s">
        <v>75</v>
      </c>
      <c r="B14" s="13"/>
      <c r="C14" s="14"/>
      <c r="D14" s="15"/>
      <c r="E14" s="16"/>
      <c r="F14" s="16"/>
      <c r="G14" s="17"/>
      <c r="H14" s="103"/>
    </row>
    <row r="15" spans="1:8" ht="15.75">
      <c r="A15" s="112" t="s">
        <v>27</v>
      </c>
      <c r="B15" s="13"/>
      <c r="C15" s="14"/>
      <c r="D15" s="15">
        <v>2</v>
      </c>
      <c r="E15" s="16">
        <v>446108</v>
      </c>
      <c r="F15" s="16">
        <v>100737</v>
      </c>
      <c r="G15" s="17">
        <f>F15/E15</f>
        <v>0.22581303182189066</v>
      </c>
      <c r="H15" s="103"/>
    </row>
    <row r="16" spans="1:8" ht="15.75">
      <c r="A16" s="112" t="s">
        <v>76</v>
      </c>
      <c r="B16" s="13"/>
      <c r="C16" s="14"/>
      <c r="D16" s="15"/>
      <c r="E16" s="16"/>
      <c r="F16" s="16"/>
      <c r="G16" s="17"/>
      <c r="H16" s="103"/>
    </row>
    <row r="17" spans="1:8" ht="15.75">
      <c r="A17" s="112" t="s">
        <v>117</v>
      </c>
      <c r="B17" s="13"/>
      <c r="C17" s="14"/>
      <c r="D17" s="15">
        <v>1</v>
      </c>
      <c r="E17" s="16">
        <v>124375</v>
      </c>
      <c r="F17" s="16">
        <v>21560.5</v>
      </c>
      <c r="G17" s="17">
        <f>F17/E17</f>
        <v>0.17335075376884423</v>
      </c>
      <c r="H17" s="103"/>
    </row>
    <row r="18" spans="1:8" ht="15.75">
      <c r="A18" s="112" t="s">
        <v>15</v>
      </c>
      <c r="B18" s="13"/>
      <c r="C18" s="14"/>
      <c r="D18" s="15"/>
      <c r="E18" s="16"/>
      <c r="F18" s="16"/>
      <c r="G18" s="17"/>
      <c r="H18" s="103"/>
    </row>
    <row r="19" spans="1:8" ht="15.75">
      <c r="A19" s="112" t="s">
        <v>17</v>
      </c>
      <c r="B19" s="13"/>
      <c r="C19" s="14"/>
      <c r="D19" s="15">
        <v>1</v>
      </c>
      <c r="E19" s="16">
        <v>454987</v>
      </c>
      <c r="F19" s="16">
        <v>64099</v>
      </c>
      <c r="G19" s="17">
        <f>F19/E19</f>
        <v>0.140880948246873</v>
      </c>
      <c r="H19" s="103"/>
    </row>
    <row r="20" spans="1:8" ht="15.75">
      <c r="A20" s="112" t="s">
        <v>109</v>
      </c>
      <c r="B20" s="13"/>
      <c r="C20" s="14"/>
      <c r="D20" s="15"/>
      <c r="E20" s="16"/>
      <c r="F20" s="16"/>
      <c r="G20" s="17"/>
      <c r="H20" s="103"/>
    </row>
    <row r="21" spans="1:8" ht="15.75">
      <c r="A21" s="112" t="s">
        <v>111</v>
      </c>
      <c r="B21" s="13"/>
      <c r="C21" s="14"/>
      <c r="D21" s="15"/>
      <c r="E21" s="16"/>
      <c r="F21" s="16"/>
      <c r="G21" s="17"/>
      <c r="H21" s="103"/>
    </row>
    <row r="22" spans="1:8" ht="15.75">
      <c r="A22" s="112" t="s">
        <v>19</v>
      </c>
      <c r="B22" s="13"/>
      <c r="C22" s="14"/>
      <c r="D22" s="15"/>
      <c r="E22" s="16"/>
      <c r="F22" s="16"/>
      <c r="G22" s="17"/>
      <c r="H22" s="103"/>
    </row>
    <row r="23" spans="1:8" ht="15.75">
      <c r="A23" s="112" t="s">
        <v>124</v>
      </c>
      <c r="B23" s="13"/>
      <c r="C23" s="14"/>
      <c r="D23" s="15"/>
      <c r="E23" s="16"/>
      <c r="F23" s="16"/>
      <c r="G23" s="17"/>
      <c r="H23" s="103"/>
    </row>
    <row r="24" spans="1:8" ht="15.75">
      <c r="A24" s="112" t="s">
        <v>20</v>
      </c>
      <c r="B24" s="13"/>
      <c r="C24" s="14"/>
      <c r="D24" s="15">
        <v>2</v>
      </c>
      <c r="E24" s="16">
        <v>289371</v>
      </c>
      <c r="F24" s="16">
        <v>96910</v>
      </c>
      <c r="G24" s="17">
        <f>F24/E24</f>
        <v>0.33489879773716097</v>
      </c>
      <c r="H24" s="103"/>
    </row>
    <row r="25" spans="1:8" ht="15.75">
      <c r="A25" s="113" t="s">
        <v>22</v>
      </c>
      <c r="B25" s="13"/>
      <c r="C25" s="14"/>
      <c r="D25" s="15">
        <v>2</v>
      </c>
      <c r="E25" s="16">
        <v>54724</v>
      </c>
      <c r="F25" s="16">
        <v>10137.5</v>
      </c>
      <c r="G25" s="17">
        <f>F25/E25</f>
        <v>0.18524778890431987</v>
      </c>
      <c r="H25" s="103"/>
    </row>
    <row r="26" spans="1:8" ht="15.75">
      <c r="A26" s="113" t="s">
        <v>23</v>
      </c>
      <c r="B26" s="13"/>
      <c r="C26" s="14"/>
      <c r="D26" s="15">
        <v>4</v>
      </c>
      <c r="E26" s="16">
        <v>17851</v>
      </c>
      <c r="F26" s="16">
        <v>17851</v>
      </c>
      <c r="G26" s="17">
        <f>F26/E26</f>
        <v>1</v>
      </c>
      <c r="H26" s="103"/>
    </row>
    <row r="27" spans="1:8" ht="15.75">
      <c r="A27" s="114" t="s">
        <v>24</v>
      </c>
      <c r="B27" s="13"/>
      <c r="C27" s="14"/>
      <c r="D27" s="15"/>
      <c r="E27" s="16"/>
      <c r="F27" s="16"/>
      <c r="G27" s="17"/>
      <c r="H27" s="103"/>
    </row>
    <row r="28" spans="1:8" ht="15.75">
      <c r="A28" s="114" t="s">
        <v>25</v>
      </c>
      <c r="B28" s="13"/>
      <c r="C28" s="14"/>
      <c r="D28" s="15"/>
      <c r="E28" s="16">
        <v>4046</v>
      </c>
      <c r="F28" s="16">
        <v>4046</v>
      </c>
      <c r="G28" s="17">
        <f>F28/E28</f>
        <v>1</v>
      </c>
      <c r="H28" s="103"/>
    </row>
    <row r="29" spans="1:8" ht="15.75">
      <c r="A29" s="114" t="s">
        <v>112</v>
      </c>
      <c r="B29" s="13"/>
      <c r="C29" s="14"/>
      <c r="D29" s="15">
        <v>1</v>
      </c>
      <c r="E29" s="16">
        <v>90091</v>
      </c>
      <c r="F29" s="16">
        <v>24626</v>
      </c>
      <c r="G29" s="17">
        <f>F29/E29</f>
        <v>0.273345839207024</v>
      </c>
      <c r="H29" s="103"/>
    </row>
    <row r="30" spans="1:8" ht="15.75">
      <c r="A30" s="114" t="s">
        <v>145</v>
      </c>
      <c r="B30" s="13"/>
      <c r="C30" s="14"/>
      <c r="D30" s="15">
        <v>10</v>
      </c>
      <c r="E30" s="16">
        <v>944089</v>
      </c>
      <c r="F30" s="16">
        <v>137496.5</v>
      </c>
      <c r="G30" s="17">
        <f>F30/E30</f>
        <v>0.14563934120617866</v>
      </c>
      <c r="H30" s="103"/>
    </row>
    <row r="31" spans="1:8" ht="15.75">
      <c r="A31" s="114" t="s">
        <v>78</v>
      </c>
      <c r="B31" s="13"/>
      <c r="C31" s="14"/>
      <c r="D31" s="15"/>
      <c r="E31" s="16"/>
      <c r="F31" s="16"/>
      <c r="G31" s="17"/>
      <c r="H31" s="103"/>
    </row>
    <row r="32" spans="1:8" ht="15.75">
      <c r="A32" s="125" t="s">
        <v>115</v>
      </c>
      <c r="B32" s="13"/>
      <c r="C32" s="14"/>
      <c r="D32" s="15"/>
      <c r="E32" s="16"/>
      <c r="F32" s="16"/>
      <c r="G32" s="17"/>
      <c r="H32" s="103"/>
    </row>
    <row r="33" spans="1:8" ht="15.75">
      <c r="A33" s="114" t="s">
        <v>77</v>
      </c>
      <c r="B33" s="13"/>
      <c r="C33" s="14"/>
      <c r="D33" s="15"/>
      <c r="E33" s="16"/>
      <c r="F33" s="16"/>
      <c r="G33" s="17"/>
      <c r="H33" s="103"/>
    </row>
    <row r="34" spans="1:8" ht="15.75">
      <c r="A34" s="114" t="s">
        <v>113</v>
      </c>
      <c r="B34" s="13"/>
      <c r="C34" s="14"/>
      <c r="D34" s="15"/>
      <c r="E34" s="16"/>
      <c r="F34" s="16"/>
      <c r="G34" s="17"/>
      <c r="H34" s="103"/>
    </row>
    <row r="35" spans="1:8" ht="15">
      <c r="A35" s="20" t="s">
        <v>31</v>
      </c>
      <c r="B35" s="13"/>
      <c r="C35" s="14"/>
      <c r="D35" s="21"/>
      <c r="E35" s="70">
        <v>28480</v>
      </c>
      <c r="F35" s="16">
        <v>3880</v>
      </c>
      <c r="G35" s="23"/>
      <c r="H35" s="103"/>
    </row>
    <row r="36" spans="1:8" ht="15">
      <c r="A36" s="20" t="s">
        <v>50</v>
      </c>
      <c r="B36" s="13"/>
      <c r="C36" s="14"/>
      <c r="D36" s="21"/>
      <c r="E36" s="70"/>
      <c r="F36" s="16"/>
      <c r="G36" s="23"/>
      <c r="H36" s="103"/>
    </row>
    <row r="37" spans="1:8" ht="15">
      <c r="A37" s="20" t="s">
        <v>33</v>
      </c>
      <c r="B37" s="13"/>
      <c r="C37" s="14"/>
      <c r="D37" s="21"/>
      <c r="E37" s="22"/>
      <c r="F37" s="19"/>
      <c r="G37" s="23"/>
      <c r="H37" s="103"/>
    </row>
    <row r="38" spans="1:8" ht="15">
      <c r="A38" s="24"/>
      <c r="B38" s="25"/>
      <c r="C38" s="14"/>
      <c r="D38" s="21"/>
      <c r="E38" s="26"/>
      <c r="F38" s="26"/>
      <c r="G38" s="23"/>
      <c r="H38" s="103"/>
    </row>
    <row r="39" spans="1:8" ht="15.75">
      <c r="A39" s="27" t="s">
        <v>34</v>
      </c>
      <c r="B39" s="28"/>
      <c r="C39" s="29"/>
      <c r="D39" s="30">
        <f>SUM(D9:D38)</f>
        <v>24</v>
      </c>
      <c r="E39" s="31">
        <f>SUM(E9:E38)</f>
        <v>2551275</v>
      </c>
      <c r="F39" s="31">
        <f>SUM(F9:F38)</f>
        <v>498012.5</v>
      </c>
      <c r="G39" s="32">
        <f>F39/E39</f>
        <v>0.19520141889839393</v>
      </c>
      <c r="H39" s="104"/>
    </row>
    <row r="40" spans="1:8" ht="15.75">
      <c r="A40" s="33"/>
      <c r="B40" s="33"/>
      <c r="C40" s="33"/>
      <c r="D40" s="34"/>
      <c r="E40" s="35"/>
      <c r="F40" s="36"/>
      <c r="G40" s="36"/>
      <c r="H40" s="105"/>
    </row>
    <row r="41" spans="1:8" ht="18">
      <c r="A41" s="37" t="s">
        <v>35</v>
      </c>
      <c r="B41" s="38"/>
      <c r="C41" s="38"/>
      <c r="D41" s="39"/>
      <c r="E41" s="40"/>
      <c r="F41" s="41"/>
      <c r="G41" s="41"/>
      <c r="H41" s="105"/>
    </row>
    <row r="42" spans="1:8" ht="15.75">
      <c r="A42" s="42"/>
      <c r="B42" s="42"/>
      <c r="C42" s="42"/>
      <c r="D42" s="43"/>
      <c r="E42" s="39" t="s">
        <v>36</v>
      </c>
      <c r="F42" s="39" t="s">
        <v>36</v>
      </c>
      <c r="G42" s="39" t="s">
        <v>5</v>
      </c>
      <c r="H42" s="105"/>
    </row>
    <row r="43" spans="1:8" ht="15.75">
      <c r="A43" s="42"/>
      <c r="B43" s="42"/>
      <c r="C43" s="42"/>
      <c r="D43" s="43" t="s">
        <v>6</v>
      </c>
      <c r="E43" s="44" t="s">
        <v>37</v>
      </c>
      <c r="F43" s="41" t="s">
        <v>8</v>
      </c>
      <c r="G43" s="41" t="s">
        <v>38</v>
      </c>
      <c r="H43" s="105"/>
    </row>
    <row r="44" spans="1:8" ht="15.75">
      <c r="A44" s="45" t="s">
        <v>39</v>
      </c>
      <c r="B44" s="46"/>
      <c r="C44" s="14"/>
      <c r="D44" s="15">
        <v>37</v>
      </c>
      <c r="E44" s="16">
        <v>660634.05</v>
      </c>
      <c r="F44" s="16">
        <v>35622.11</v>
      </c>
      <c r="G44" s="17">
        <f>1-(+F44/E44)</f>
        <v>0.9460789070741964</v>
      </c>
      <c r="H44" s="103"/>
    </row>
    <row r="45" spans="1:8" ht="15.75">
      <c r="A45" s="45" t="s">
        <v>40</v>
      </c>
      <c r="B45" s="46"/>
      <c r="C45" s="14"/>
      <c r="D45" s="15"/>
      <c r="E45" s="16"/>
      <c r="F45" s="16"/>
      <c r="G45" s="17"/>
      <c r="H45" s="103"/>
    </row>
    <row r="46" spans="1:8" ht="15.75">
      <c r="A46" s="45" t="s">
        <v>41</v>
      </c>
      <c r="B46" s="46"/>
      <c r="C46" s="14"/>
      <c r="D46" s="15">
        <v>136</v>
      </c>
      <c r="E46" s="16">
        <v>4567012.25</v>
      </c>
      <c r="F46" s="16">
        <v>380829.26</v>
      </c>
      <c r="G46" s="17">
        <f aca="true" t="shared" si="0" ref="G46:G52">1-(+F46/E46)</f>
        <v>0.9166130417101465</v>
      </c>
      <c r="H46" s="103"/>
    </row>
    <row r="47" spans="1:8" ht="15.75">
      <c r="A47" s="45" t="s">
        <v>42</v>
      </c>
      <c r="B47" s="46"/>
      <c r="C47" s="14"/>
      <c r="D47" s="15">
        <v>25</v>
      </c>
      <c r="E47" s="16">
        <v>1643018.5</v>
      </c>
      <c r="F47" s="16">
        <v>115024</v>
      </c>
      <c r="G47" s="17">
        <f t="shared" si="0"/>
        <v>0.9299922672812266</v>
      </c>
      <c r="H47" s="103"/>
    </row>
    <row r="48" spans="1:8" ht="15.75">
      <c r="A48" s="45" t="s">
        <v>43</v>
      </c>
      <c r="B48" s="46"/>
      <c r="C48" s="14"/>
      <c r="D48" s="15">
        <v>99</v>
      </c>
      <c r="E48" s="16">
        <v>5523269</v>
      </c>
      <c r="F48" s="16">
        <v>392273.82</v>
      </c>
      <c r="G48" s="17">
        <f t="shared" si="0"/>
        <v>0.9289779621452441</v>
      </c>
      <c r="H48" s="103"/>
    </row>
    <row r="49" spans="1:8" ht="15.75">
      <c r="A49" s="45" t="s">
        <v>44</v>
      </c>
      <c r="B49" s="46"/>
      <c r="C49" s="14"/>
      <c r="D49" s="15">
        <v>2</v>
      </c>
      <c r="E49" s="16">
        <v>135220</v>
      </c>
      <c r="F49" s="16">
        <v>6864</v>
      </c>
      <c r="G49" s="17">
        <f t="shared" si="0"/>
        <v>0.9492382783611891</v>
      </c>
      <c r="H49" s="103"/>
    </row>
    <row r="50" spans="1:8" ht="15.75">
      <c r="A50" s="45" t="s">
        <v>45</v>
      </c>
      <c r="B50" s="46"/>
      <c r="C50" s="14"/>
      <c r="D50" s="15">
        <v>9</v>
      </c>
      <c r="E50" s="16">
        <v>1079555</v>
      </c>
      <c r="F50" s="16">
        <v>177271</v>
      </c>
      <c r="G50" s="17">
        <f t="shared" si="0"/>
        <v>0.835792525623984</v>
      </c>
      <c r="H50" s="103"/>
    </row>
    <row r="51" spans="1:8" ht="15.75">
      <c r="A51" s="45" t="s">
        <v>46</v>
      </c>
      <c r="B51" s="46"/>
      <c r="C51" s="14"/>
      <c r="D51" s="15">
        <v>4</v>
      </c>
      <c r="E51" s="16">
        <v>435810</v>
      </c>
      <c r="F51" s="16">
        <v>13730</v>
      </c>
      <c r="G51" s="17">
        <f t="shared" si="0"/>
        <v>0.9684954452628439</v>
      </c>
      <c r="H51" s="103"/>
    </row>
    <row r="52" spans="1:8" ht="15.75">
      <c r="A52" s="45" t="s">
        <v>47</v>
      </c>
      <c r="B52" s="46"/>
      <c r="C52" s="14"/>
      <c r="D52" s="15">
        <v>2</v>
      </c>
      <c r="E52" s="16">
        <v>297825</v>
      </c>
      <c r="F52" s="16">
        <v>21250</v>
      </c>
      <c r="G52" s="17">
        <f t="shared" si="0"/>
        <v>0.9286493746327541</v>
      </c>
      <c r="H52" s="103"/>
    </row>
    <row r="53" spans="1:8" ht="15.75">
      <c r="A53" s="47" t="s">
        <v>68</v>
      </c>
      <c r="B53" s="46"/>
      <c r="C53" s="14"/>
      <c r="D53" s="15"/>
      <c r="E53" s="16"/>
      <c r="F53" s="16"/>
      <c r="G53" s="17"/>
      <c r="H53" s="103"/>
    </row>
    <row r="54" spans="1:8" ht="15.75">
      <c r="A54" s="45" t="s">
        <v>69</v>
      </c>
      <c r="B54" s="48"/>
      <c r="C54" s="14"/>
      <c r="D54" s="15">
        <v>534</v>
      </c>
      <c r="E54" s="16">
        <v>25898807.86</v>
      </c>
      <c r="F54" s="16">
        <v>2866933.84</v>
      </c>
      <c r="G54" s="17">
        <f>1-(+F54/E54)</f>
        <v>0.8893024784963982</v>
      </c>
      <c r="H54" s="103"/>
    </row>
    <row r="55" spans="1:8" ht="15.75">
      <c r="A55" s="45" t="s">
        <v>70</v>
      </c>
      <c r="B55" s="48"/>
      <c r="C55" s="14"/>
      <c r="D55" s="15">
        <v>10</v>
      </c>
      <c r="E55" s="16">
        <v>939992.45</v>
      </c>
      <c r="F55" s="16">
        <v>52532.44</v>
      </c>
      <c r="G55" s="17">
        <f>1-(+F55/E55)</f>
        <v>0.9441139766601316</v>
      </c>
      <c r="H55" s="103"/>
    </row>
    <row r="56" spans="1:8" ht="15">
      <c r="A56" s="20" t="s">
        <v>48</v>
      </c>
      <c r="B56" s="48"/>
      <c r="C56" s="14"/>
      <c r="D56" s="21"/>
      <c r="E56" s="71"/>
      <c r="F56" s="16"/>
      <c r="G56" s="23"/>
      <c r="H56" s="103"/>
    </row>
    <row r="57" spans="1:8" ht="15">
      <c r="A57" s="20" t="s">
        <v>49</v>
      </c>
      <c r="B57" s="46"/>
      <c r="C57" s="14"/>
      <c r="D57" s="21"/>
      <c r="E57" s="71"/>
      <c r="F57" s="16"/>
      <c r="G57" s="23"/>
      <c r="H57" s="103"/>
    </row>
    <row r="58" spans="1:8" ht="15">
      <c r="A58" s="20" t="s">
        <v>50</v>
      </c>
      <c r="B58" s="46"/>
      <c r="C58" s="14"/>
      <c r="D58" s="21"/>
      <c r="E58" s="70"/>
      <c r="F58" s="16"/>
      <c r="G58" s="23"/>
      <c r="H58" s="103"/>
    </row>
    <row r="59" spans="1:8" ht="15">
      <c r="A59" s="20" t="s">
        <v>33</v>
      </c>
      <c r="B59" s="46"/>
      <c r="C59" s="14"/>
      <c r="D59" s="21"/>
      <c r="E59" s="70"/>
      <c r="F59" s="16"/>
      <c r="G59" s="23"/>
      <c r="H59" s="103"/>
    </row>
    <row r="60" spans="1:8" ht="15.75">
      <c r="A60" s="50"/>
      <c r="B60" s="25"/>
      <c r="C60" s="14"/>
      <c r="D60" s="21"/>
      <c r="E60" s="26"/>
      <c r="F60" s="26"/>
      <c r="G60" s="23"/>
      <c r="H60" s="103"/>
    </row>
    <row r="61" spans="1:8" ht="15.75">
      <c r="A61" s="28" t="s">
        <v>51</v>
      </c>
      <c r="B61" s="51"/>
      <c r="C61" s="51"/>
      <c r="D61" s="30">
        <f>SUM(D44:D57)</f>
        <v>858</v>
      </c>
      <c r="E61" s="31">
        <f>SUM(E44:E60)</f>
        <v>41181144.11</v>
      </c>
      <c r="F61" s="31">
        <f>SUM(F44:F60)</f>
        <v>4062330.4699999997</v>
      </c>
      <c r="G61" s="32">
        <f>1-(F61/E61)</f>
        <v>0.9013545991061102</v>
      </c>
      <c r="H61" s="100"/>
    </row>
    <row r="62" spans="1:8" ht="18">
      <c r="A62" s="55"/>
      <c r="B62" s="56"/>
      <c r="C62" s="56"/>
      <c r="D62" s="74"/>
      <c r="E62" s="53"/>
      <c r="F62" s="54"/>
      <c r="G62" s="54"/>
      <c r="H62" s="102"/>
    </row>
    <row r="63" spans="1:8" ht="18">
      <c r="A63" s="55" t="s">
        <v>52</v>
      </c>
      <c r="B63" s="56"/>
      <c r="C63" s="56"/>
      <c r="D63" s="75"/>
      <c r="E63" s="56"/>
      <c r="F63" s="57">
        <f>F61+F39</f>
        <v>4560342.97</v>
      </c>
      <c r="G63" s="56"/>
      <c r="H63" s="102"/>
    </row>
    <row r="64" spans="1:8" ht="18">
      <c r="A64" s="55"/>
      <c r="B64" s="56"/>
      <c r="C64" s="56"/>
      <c r="D64" s="75"/>
      <c r="E64" s="56"/>
      <c r="F64" s="57"/>
      <c r="G64" s="56"/>
      <c r="H64" s="102"/>
    </row>
    <row r="65" spans="1:8" ht="15.75">
      <c r="A65" s="4" t="s">
        <v>53</v>
      </c>
      <c r="B65" s="60"/>
      <c r="C65" s="60"/>
      <c r="D65" s="60"/>
      <c r="E65" s="60"/>
      <c r="F65" s="61"/>
      <c r="G65" s="60"/>
      <c r="H65" s="38"/>
    </row>
    <row r="66" spans="1:8" ht="15.75">
      <c r="A66" s="4" t="s">
        <v>54</v>
      </c>
      <c r="B66" s="60"/>
      <c r="C66" s="60"/>
      <c r="D66" s="60"/>
      <c r="E66" s="60"/>
      <c r="F66" s="61"/>
      <c r="G66" s="60"/>
      <c r="H66" s="38"/>
    </row>
    <row r="67" spans="1:8" ht="15.75">
      <c r="A67" s="4" t="s">
        <v>55</v>
      </c>
      <c r="B67" s="60"/>
      <c r="C67" s="60"/>
      <c r="D67" s="60"/>
      <c r="E67" s="60"/>
      <c r="F67" s="61"/>
      <c r="G67" s="60"/>
      <c r="H67" s="38"/>
    </row>
    <row r="68" spans="1:8" ht="18">
      <c r="A68" s="4"/>
      <c r="B68" s="60"/>
      <c r="C68" s="60"/>
      <c r="D68" s="60"/>
      <c r="E68" s="60"/>
      <c r="F68" s="61"/>
      <c r="G68" s="60"/>
      <c r="H68" s="102"/>
    </row>
    <row r="69" spans="1:8" ht="18">
      <c r="A69" s="62" t="s">
        <v>56</v>
      </c>
      <c r="B69" s="59"/>
      <c r="C69" s="59"/>
      <c r="D69" s="59"/>
      <c r="E69" s="59"/>
      <c r="F69" s="57"/>
      <c r="G69" s="59"/>
      <c r="H69" s="102"/>
    </row>
    <row r="70" spans="1:8" ht="15.75">
      <c r="A70" s="95"/>
      <c r="B70" s="29"/>
      <c r="C70" s="29"/>
      <c r="H70" s="29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showOutlineSymbols="0" zoomScale="87" zoomScaleNormal="87" zoomScalePageLayoutView="0" workbookViewId="0" topLeftCell="A1">
      <selection activeCell="A5" sqref="A5"/>
    </sheetView>
  </sheetViews>
  <sheetFormatPr defaultColWidth="9.6640625" defaultRowHeight="13.5"/>
  <cols>
    <col min="1" max="1" width="39.6640625" style="82" customWidth="1"/>
    <col min="2" max="2" width="27.6640625" style="82" customWidth="1"/>
    <col min="3" max="16384" width="9.6640625" style="82" customWidth="1"/>
  </cols>
  <sheetData>
    <row r="1" spans="1:4" ht="23.25">
      <c r="A1" s="81" t="s">
        <v>0</v>
      </c>
      <c r="B1" s="56"/>
      <c r="C1" s="57"/>
      <c r="D1" s="56"/>
    </row>
    <row r="2" spans="1:4" ht="23.25">
      <c r="A2" s="81" t="s">
        <v>1</v>
      </c>
      <c r="B2" s="56"/>
      <c r="C2" s="29"/>
      <c r="D2" s="29"/>
    </row>
    <row r="3" spans="1:4" ht="23.25">
      <c r="A3" s="81" t="s">
        <v>98</v>
      </c>
      <c r="B3" s="56"/>
      <c r="C3" s="29"/>
      <c r="D3" s="29"/>
    </row>
    <row r="4" spans="1:4" ht="23.25">
      <c r="A4" s="81" t="str">
        <f>ARG!$A$3</f>
        <v>MONTH ENDED:    JANUARY 2018</v>
      </c>
      <c r="B4" s="56"/>
      <c r="C4" s="29"/>
      <c r="D4" s="29"/>
    </row>
    <row r="5" spans="1:4" ht="24" thickBot="1">
      <c r="A5" s="81"/>
      <c r="B5" s="56"/>
      <c r="C5" s="29"/>
      <c r="D5" s="29"/>
    </row>
    <row r="6" spans="1:4" ht="21" thickTop="1">
      <c r="A6" s="83" t="s">
        <v>99</v>
      </c>
      <c r="B6" s="84">
        <f>ARG!$D$39+LADYLUCK!$D$39+HOLLYWOOD!$D$40+HARNKC!$D$40+ISLE!$D$39+AMERKC!$D$39+AMERSC!$D$39+STJO!$D$39+LAGRANGE!$D$39+ISLEBV!$D$39+LUMIERE!$D$39+RIVERCITY!$D$39+CAPE!$D$39</f>
        <v>537</v>
      </c>
      <c r="C6" s="85"/>
      <c r="D6" s="29"/>
    </row>
    <row r="7" spans="1:4" ht="20.25">
      <c r="A7" s="86" t="s">
        <v>100</v>
      </c>
      <c r="B7" s="87">
        <f>ARG!$E$39+LADYLUCK!$E$39+HOLLYWOOD!$E$40+HARNKC!$E$40+ISLE!$E$39+AMERKC!$E$39+AMERSC!$E$39+STJO!$E$39+LAGRANGE!$E$39+ISLEBV!$E$39+LUMIERE!$E$39+RIVERCITY!$E$39+CAPE!$E$39</f>
        <v>95372828</v>
      </c>
      <c r="C7" s="85"/>
      <c r="D7" s="29"/>
    </row>
    <row r="8" spans="1:4" ht="20.25">
      <c r="A8" s="86" t="s">
        <v>101</v>
      </c>
      <c r="B8" s="87">
        <f>ARG!$F$39+LADYLUCK!$F$39+HOLLYWOOD!$F$40+HARNKC!$F$40+ISLE!$F$39+AMERKC!$F$39+AMERSC!$F$39+STJO!$F$39+LAGRANGE!$F$39+ISLEBV!$F$39+LUMIERE!$F$39+RIVERCITY!$F$39+CAPE!$F$39</f>
        <v>19717401.55</v>
      </c>
      <c r="C8" s="85"/>
      <c r="D8" s="29"/>
    </row>
    <row r="9" spans="1:4" ht="20.25">
      <c r="A9" s="86" t="s">
        <v>102</v>
      </c>
      <c r="B9" s="88">
        <f>B8/B7</f>
        <v>0.20674024209494973</v>
      </c>
      <c r="C9" s="85"/>
      <c r="D9" s="29"/>
    </row>
    <row r="10" spans="1:4" ht="20.25">
      <c r="A10" s="89"/>
      <c r="B10" s="90"/>
      <c r="C10" s="85"/>
      <c r="D10" s="29"/>
    </row>
    <row r="11" spans="1:4" ht="20.25">
      <c r="A11" s="86" t="s">
        <v>103</v>
      </c>
      <c r="B11" s="91">
        <f>ARG!$D$60+LADYLUCK!$D$60+HOLLYWOOD!$D$62+HARNKC!$D$62+ISLE!$D$61+AMERKC!$D$61+AMERSC!$D$61+STJO!$D$60+LAGRANGE!$D$60+ISLEBV!$D$61+LUMIERE!$D$62+RIVERCITY!$D$62+CAPE!$D$61</f>
        <v>16862</v>
      </c>
      <c r="C11" s="85"/>
      <c r="D11" s="29"/>
    </row>
    <row r="12" spans="1:4" ht="20.25">
      <c r="A12" s="86" t="s">
        <v>104</v>
      </c>
      <c r="B12" s="87">
        <f>ARG!$E$60+LADYLUCK!$E$60+HOLLYWOOD!$E$62+HARNKC!$E$62+ISLE!$E$61+AMERKC!$E$61+AMERSC!$E$61+STJO!$E$60+LAGRANGE!$E$60+ISLEBV!$E$61+LUMIERE!$E$62+RIVERCITY!$E$62+CAPE!$E$61</f>
        <v>1165322071</v>
      </c>
      <c r="C12" s="85"/>
      <c r="D12" s="29"/>
    </row>
    <row r="13" spans="1:4" ht="20.25">
      <c r="A13" s="86" t="s">
        <v>105</v>
      </c>
      <c r="B13" s="87">
        <f>ARG!$F$60+LADYLUCK!$F$60+HOLLYWOOD!$F$62+HARNKC!$F$62+ISLE!$F$61+AMERKC!$F$61+AMERSC!$F$61+STJO!$F$60+LAGRANGE!$F$60+ISLEBV!$F$61+LUMIERE!$F$62+RIVERCITY!$F$62+CAPE!$F$61</f>
        <v>111169499.28</v>
      </c>
      <c r="C13" s="85"/>
      <c r="D13" s="29"/>
    </row>
    <row r="14" spans="1:4" ht="20.25">
      <c r="A14" s="86" t="s">
        <v>106</v>
      </c>
      <c r="B14" s="88">
        <f>1-(B13/B12)</f>
        <v>0.9046019104533034</v>
      </c>
      <c r="C14" s="85"/>
      <c r="D14" s="29"/>
    </row>
    <row r="15" spans="1:4" ht="20.25">
      <c r="A15" s="89"/>
      <c r="B15" s="92"/>
      <c r="C15" s="85"/>
      <c r="D15" s="29"/>
    </row>
    <row r="16" spans="1:4" ht="20.25">
      <c r="A16" s="86" t="s">
        <v>107</v>
      </c>
      <c r="B16" s="87">
        <f>B13+B8</f>
        <v>130886900.83</v>
      </c>
      <c r="C16" s="85"/>
      <c r="D16" s="29"/>
    </row>
    <row r="17" spans="1:4" ht="21" thickBot="1">
      <c r="A17" s="89"/>
      <c r="B17" s="90"/>
      <c r="C17" s="85"/>
      <c r="D17" s="29"/>
    </row>
    <row r="18" spans="1:4" ht="18.75" thickTop="1">
      <c r="A18" s="93"/>
      <c r="B18" s="94"/>
      <c r="C18" s="29"/>
      <c r="D18" s="29"/>
    </row>
    <row r="19" spans="1:4" ht="15">
      <c r="A19" s="29"/>
      <c r="B19" s="29"/>
      <c r="C19" s="29"/>
      <c r="D19" s="29"/>
    </row>
    <row r="20" spans="1:4" ht="15.75">
      <c r="A20" s="95" t="s">
        <v>56</v>
      </c>
      <c r="B20" s="29"/>
      <c r="C20" s="29"/>
      <c r="D20" s="29"/>
    </row>
    <row r="21" spans="1:4" ht="18">
      <c r="A21" s="96"/>
      <c r="B21" s="29"/>
      <c r="C21" s="29"/>
      <c r="D21" s="29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JANUARY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0.25">
      <c r="A5" s="2"/>
      <c r="B5" s="4"/>
      <c r="C5" s="4"/>
      <c r="D5" s="69" t="s">
        <v>57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1</v>
      </c>
      <c r="E9" s="16">
        <v>6835</v>
      </c>
      <c r="F9" s="16">
        <v>683</v>
      </c>
      <c r="G9" s="17">
        <f>F9/E9</f>
        <v>0.09992684711046086</v>
      </c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126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138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60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143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65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14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15</v>
      </c>
      <c r="B18" s="13"/>
      <c r="C18" s="14"/>
      <c r="D18" s="15">
        <v>1</v>
      </c>
      <c r="E18" s="16">
        <v>449620</v>
      </c>
      <c r="F18" s="16">
        <v>127800</v>
      </c>
      <c r="G18" s="17">
        <f>F18/E18</f>
        <v>0.28424002490992395</v>
      </c>
      <c r="H18" s="18"/>
    </row>
    <row r="19" spans="1:8" ht="15.75">
      <c r="A19" s="112" t="s">
        <v>16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17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18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63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20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21</v>
      </c>
      <c r="B24" s="13"/>
      <c r="C24" s="14"/>
      <c r="D24" s="15"/>
      <c r="E24" s="16"/>
      <c r="F24" s="16"/>
      <c r="G24" s="17"/>
      <c r="H24" s="18"/>
    </row>
    <row r="25" spans="1:8" ht="15.75">
      <c r="A25" s="113" t="s">
        <v>22</v>
      </c>
      <c r="B25" s="13"/>
      <c r="C25" s="14"/>
      <c r="D25" s="15">
        <v>1</v>
      </c>
      <c r="E25" s="16">
        <v>25399</v>
      </c>
      <c r="F25" s="16">
        <v>11822</v>
      </c>
      <c r="G25" s="17">
        <f>F25/E25</f>
        <v>0.4654513957242411</v>
      </c>
      <c r="H25" s="18"/>
    </row>
    <row r="26" spans="1:8" ht="15.75">
      <c r="A26" s="113" t="s">
        <v>23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24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25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26</v>
      </c>
      <c r="B29" s="13"/>
      <c r="C29" s="14"/>
      <c r="D29" s="15">
        <v>1</v>
      </c>
      <c r="E29" s="16">
        <v>31439</v>
      </c>
      <c r="F29" s="16">
        <v>10710</v>
      </c>
      <c r="G29" s="17">
        <f>F29/E29</f>
        <v>0.34065969019370845</v>
      </c>
      <c r="H29" s="18"/>
    </row>
    <row r="30" spans="1:8" ht="15.75">
      <c r="A30" s="114" t="s">
        <v>27</v>
      </c>
      <c r="B30" s="13"/>
      <c r="C30" s="14"/>
      <c r="D30" s="15">
        <v>1</v>
      </c>
      <c r="E30" s="16">
        <v>200488</v>
      </c>
      <c r="F30" s="16">
        <v>66279</v>
      </c>
      <c r="G30" s="17">
        <f>F30/E30</f>
        <v>0.33058836439088624</v>
      </c>
      <c r="H30" s="18"/>
    </row>
    <row r="31" spans="1:8" ht="15.75">
      <c r="A31" s="114" t="s">
        <v>28</v>
      </c>
      <c r="B31" s="13"/>
      <c r="C31" s="14"/>
      <c r="D31" s="15">
        <v>4</v>
      </c>
      <c r="E31" s="16">
        <v>628683</v>
      </c>
      <c r="F31" s="16">
        <v>119833.5</v>
      </c>
      <c r="G31" s="17">
        <f>F31/E31</f>
        <v>0.19061037120456573</v>
      </c>
      <c r="H31" s="18"/>
    </row>
    <row r="32" spans="1:8" ht="15.75">
      <c r="A32" s="114" t="s">
        <v>29</v>
      </c>
      <c r="B32" s="13"/>
      <c r="C32" s="14"/>
      <c r="D32" s="15"/>
      <c r="E32" s="16"/>
      <c r="F32" s="16"/>
      <c r="G32" s="17"/>
      <c r="H32" s="18"/>
    </row>
    <row r="33" spans="1:8" ht="15.75">
      <c r="A33" s="114" t="s">
        <v>117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30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31</v>
      </c>
      <c r="B35" s="13"/>
      <c r="C35" s="14"/>
      <c r="D35" s="21"/>
      <c r="E35" s="22"/>
      <c r="F35" s="16"/>
      <c r="G35" s="23"/>
      <c r="H35" s="18"/>
    </row>
    <row r="36" spans="1:8" ht="15">
      <c r="A36" s="20" t="s">
        <v>32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33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34</v>
      </c>
      <c r="B39" s="28"/>
      <c r="C39" s="29"/>
      <c r="D39" s="30">
        <f>SUM(D9:D38)</f>
        <v>9</v>
      </c>
      <c r="E39" s="31">
        <f>SUM(E9:E38)</f>
        <v>1342464</v>
      </c>
      <c r="F39" s="31">
        <f>SUM(F9:F38)</f>
        <v>337127.5</v>
      </c>
      <c r="G39" s="32">
        <f>F39/E39</f>
        <v>0.25112591473588863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35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36</v>
      </c>
      <c r="F42" s="39" t="s">
        <v>36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37</v>
      </c>
      <c r="F43" s="41" t="s">
        <v>8</v>
      </c>
      <c r="G43" s="41" t="s">
        <v>38</v>
      </c>
      <c r="H43" s="2"/>
    </row>
    <row r="44" spans="1:8" ht="15.75">
      <c r="A44" s="45" t="s">
        <v>39</v>
      </c>
      <c r="B44" s="46"/>
      <c r="C44" s="14"/>
      <c r="D44" s="15">
        <v>12</v>
      </c>
      <c r="E44" s="16">
        <v>136240.15</v>
      </c>
      <c r="F44" s="16">
        <v>12550.3</v>
      </c>
      <c r="G44" s="17">
        <f>1-(+F44/E44)</f>
        <v>0.9078810468132925</v>
      </c>
      <c r="H44" s="18"/>
    </row>
    <row r="45" spans="1:8" ht="15.75">
      <c r="A45" s="45" t="s">
        <v>40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41</v>
      </c>
      <c r="B46" s="46"/>
      <c r="C46" s="14"/>
      <c r="D46" s="15">
        <v>79</v>
      </c>
      <c r="E46" s="16">
        <v>2044763</v>
      </c>
      <c r="F46" s="16">
        <v>177188.85</v>
      </c>
      <c r="G46" s="17">
        <f>1-(+F46/E46)</f>
        <v>0.9133450429218447</v>
      </c>
      <c r="H46" s="18"/>
    </row>
    <row r="47" spans="1:8" ht="15.75">
      <c r="A47" s="45" t="s">
        <v>42</v>
      </c>
      <c r="B47" s="46"/>
      <c r="C47" s="14"/>
      <c r="D47" s="15">
        <v>8</v>
      </c>
      <c r="E47" s="16">
        <v>212944</v>
      </c>
      <c r="F47" s="16">
        <v>29937</v>
      </c>
      <c r="G47" s="17">
        <f>1-(+F47/E47)</f>
        <v>0.8594137425802089</v>
      </c>
      <c r="H47" s="18"/>
    </row>
    <row r="48" spans="1:8" ht="15.75">
      <c r="A48" s="45" t="s">
        <v>43</v>
      </c>
      <c r="B48" s="46"/>
      <c r="C48" s="14"/>
      <c r="D48" s="15">
        <v>45</v>
      </c>
      <c r="E48" s="16">
        <v>2076669</v>
      </c>
      <c r="F48" s="16">
        <v>219553.42</v>
      </c>
      <c r="G48" s="17">
        <f>1-(+F48/E48)</f>
        <v>0.8942761605243782</v>
      </c>
      <c r="H48" s="18"/>
    </row>
    <row r="49" spans="1:8" ht="15.75">
      <c r="A49" s="45" t="s">
        <v>44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45</v>
      </c>
      <c r="B50" s="46"/>
      <c r="C50" s="14"/>
      <c r="D50" s="15">
        <v>3</v>
      </c>
      <c r="E50" s="16">
        <v>462665</v>
      </c>
      <c r="F50" s="16">
        <v>32166</v>
      </c>
      <c r="G50" s="17">
        <f>1-(+F50/E50)</f>
        <v>0.9304766948007738</v>
      </c>
      <c r="H50" s="18"/>
    </row>
    <row r="51" spans="1:8" ht="15.75">
      <c r="A51" s="45" t="s">
        <v>46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47</v>
      </c>
      <c r="B52" s="46"/>
      <c r="C52" s="14"/>
      <c r="D52" s="15"/>
      <c r="E52" s="16"/>
      <c r="F52" s="16"/>
      <c r="G52" s="17"/>
      <c r="H52" s="18"/>
    </row>
    <row r="53" spans="1:8" ht="15.75">
      <c r="A53" s="47" t="s">
        <v>69</v>
      </c>
      <c r="B53" s="48"/>
      <c r="C53" s="14"/>
      <c r="D53" s="15">
        <v>364</v>
      </c>
      <c r="E53" s="16">
        <v>15160763.52</v>
      </c>
      <c r="F53" s="16">
        <v>1677922.38</v>
      </c>
      <c r="G53" s="17">
        <f>1-(+F53/E53)</f>
        <v>0.8893246782863875</v>
      </c>
      <c r="H53" s="18"/>
    </row>
    <row r="54" spans="1:8" ht="15.75">
      <c r="A54" s="47" t="s">
        <v>70</v>
      </c>
      <c r="B54" s="48"/>
      <c r="C54" s="14"/>
      <c r="D54" s="15"/>
      <c r="E54" s="16"/>
      <c r="F54" s="16"/>
      <c r="G54" s="17"/>
      <c r="H54" s="18"/>
    </row>
    <row r="55" spans="1:8" ht="15">
      <c r="A55" s="49" t="s">
        <v>48</v>
      </c>
      <c r="B55" s="48"/>
      <c r="C55" s="14"/>
      <c r="D55" s="21"/>
      <c r="E55" s="71"/>
      <c r="F55" s="16"/>
      <c r="G55" s="23"/>
      <c r="H55" s="18"/>
    </row>
    <row r="56" spans="1:8" ht="15">
      <c r="A56" s="20" t="s">
        <v>49</v>
      </c>
      <c r="B56" s="46"/>
      <c r="C56" s="14"/>
      <c r="D56" s="21"/>
      <c r="E56" s="71"/>
      <c r="F56" s="16"/>
      <c r="G56" s="23"/>
      <c r="H56" s="18"/>
    </row>
    <row r="57" spans="1:8" ht="15">
      <c r="A57" s="20" t="s">
        <v>50</v>
      </c>
      <c r="B57" s="46"/>
      <c r="C57" s="14"/>
      <c r="D57" s="21"/>
      <c r="E57" s="70"/>
      <c r="F57" s="16"/>
      <c r="G57" s="23"/>
      <c r="H57" s="18"/>
    </row>
    <row r="58" spans="1:8" ht="15">
      <c r="A58" s="20" t="s">
        <v>33</v>
      </c>
      <c r="B58" s="46"/>
      <c r="C58" s="14"/>
      <c r="D58" s="21"/>
      <c r="E58" s="70"/>
      <c r="F58" s="16"/>
      <c r="G58" s="23"/>
      <c r="H58" s="18"/>
    </row>
    <row r="59" spans="1:8" ht="15.75">
      <c r="A59" s="50"/>
      <c r="B59" s="25"/>
      <c r="C59" s="14"/>
      <c r="D59" s="21"/>
      <c r="E59" s="72"/>
      <c r="F59" s="26"/>
      <c r="G59" s="23"/>
      <c r="H59" s="18"/>
    </row>
    <row r="60" spans="1:8" ht="15.75">
      <c r="A60" s="28" t="s">
        <v>51</v>
      </c>
      <c r="B60" s="28"/>
      <c r="C60" s="29"/>
      <c r="D60" s="30">
        <f>SUM(D44:D56)</f>
        <v>511</v>
      </c>
      <c r="E60" s="31">
        <f>SUM(E44:E59)</f>
        <v>20094044.67</v>
      </c>
      <c r="F60" s="31">
        <f>SUM(F44:F59)</f>
        <v>2149317.9499999997</v>
      </c>
      <c r="G60" s="32">
        <f>1-(F60/E60)</f>
        <v>0.8930370671859366</v>
      </c>
      <c r="H60" s="18"/>
    </row>
    <row r="61" spans="1:8" ht="15">
      <c r="A61" s="51"/>
      <c r="B61" s="51"/>
      <c r="C61" s="73"/>
      <c r="D61" s="74"/>
      <c r="E61" s="53"/>
      <c r="F61" s="54"/>
      <c r="G61" s="54"/>
      <c r="H61" s="2"/>
    </row>
    <row r="62" spans="1:8" ht="18">
      <c r="A62" s="55" t="s">
        <v>52</v>
      </c>
      <c r="B62" s="56"/>
      <c r="C62" s="59"/>
      <c r="D62" s="75"/>
      <c r="E62" s="56"/>
      <c r="F62" s="57">
        <f>F60+F39</f>
        <v>2486445.4499999997</v>
      </c>
      <c r="G62" s="56"/>
      <c r="H62" s="2"/>
    </row>
    <row r="63" spans="1:8" ht="18">
      <c r="A63" s="58"/>
      <c r="B63" s="59"/>
      <c r="C63" s="59"/>
      <c r="D63" s="76"/>
      <c r="E63" s="59"/>
      <c r="F63" s="57"/>
      <c r="G63" s="59"/>
      <c r="H63" s="2"/>
    </row>
    <row r="64" spans="1:8" ht="15.75">
      <c r="A64" s="4" t="s">
        <v>53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54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55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56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64"/>
      <c r="F70" s="2"/>
      <c r="G70" s="2"/>
      <c r="H70" s="2"/>
    </row>
    <row r="71" spans="1:8" ht="18">
      <c r="A71" s="63"/>
      <c r="B71" s="59"/>
      <c r="C71" s="59"/>
      <c r="D71" s="59"/>
      <c r="E71" s="65"/>
      <c r="F71" s="2"/>
      <c r="G71" s="2"/>
      <c r="H71" s="2"/>
    </row>
    <row r="72" spans="1:8" ht="18">
      <c r="A72" s="63"/>
      <c r="B72" s="59"/>
      <c r="C72" s="59"/>
      <c r="D72" s="59"/>
      <c r="E72" s="66"/>
      <c r="F72" s="2"/>
      <c r="G72" s="2"/>
      <c r="H72" s="2"/>
    </row>
    <row r="73" spans="1:8" ht="18">
      <c r="A73" s="63"/>
      <c r="B73" s="59"/>
      <c r="C73" s="59"/>
      <c r="D73" s="59"/>
      <c r="E73" s="57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7"/>
      <c r="F79" s="2"/>
      <c r="G79" s="2"/>
      <c r="H79" s="2"/>
    </row>
    <row r="80" spans="1:8" ht="18">
      <c r="A80" s="63"/>
      <c r="B80" s="59"/>
      <c r="C80" s="59"/>
      <c r="D80" s="59"/>
      <c r="E80" s="59"/>
      <c r="F80" s="2"/>
      <c r="G80" s="2"/>
      <c r="H80" s="2"/>
    </row>
    <row r="81" spans="1:8" ht="15.75">
      <c r="A81" s="6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58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JANUARY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.75">
      <c r="A5" s="2"/>
      <c r="B5" s="4"/>
      <c r="C5" s="4"/>
      <c r="D5" s="106" t="s">
        <v>114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120</v>
      </c>
      <c r="B9" s="13"/>
      <c r="C9" s="14"/>
      <c r="D9" s="15">
        <v>4</v>
      </c>
      <c r="E9" s="16">
        <v>1017131</v>
      </c>
      <c r="F9" s="16">
        <v>163508</v>
      </c>
      <c r="G9" s="17">
        <f aca="true" t="shared" si="0" ref="G9:G14">F9/E9</f>
        <v>0.16075412115056958</v>
      </c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123</v>
      </c>
      <c r="B11" s="13"/>
      <c r="C11" s="14"/>
      <c r="D11" s="15">
        <v>1</v>
      </c>
      <c r="E11" s="16">
        <v>255079</v>
      </c>
      <c r="F11" s="16">
        <v>57359</v>
      </c>
      <c r="G11" s="17">
        <f t="shared" si="0"/>
        <v>0.22486759004073248</v>
      </c>
      <c r="H11" s="18"/>
    </row>
    <row r="12" spans="1:8" ht="15.75">
      <c r="A12" s="112" t="s">
        <v>77</v>
      </c>
      <c r="B12" s="13"/>
      <c r="C12" s="14"/>
      <c r="D12" s="15">
        <v>1</v>
      </c>
      <c r="E12" s="16">
        <v>202062</v>
      </c>
      <c r="F12" s="16">
        <v>65326</v>
      </c>
      <c r="G12" s="17">
        <f t="shared" si="0"/>
        <v>0.32329680989003373</v>
      </c>
      <c r="H12" s="18"/>
    </row>
    <row r="13" spans="1:8" ht="15.75">
      <c r="A13" s="112" t="s">
        <v>127</v>
      </c>
      <c r="B13" s="13"/>
      <c r="C13" s="14"/>
      <c r="D13" s="15">
        <v>2</v>
      </c>
      <c r="E13" s="16">
        <v>252930</v>
      </c>
      <c r="F13" s="16">
        <v>106643</v>
      </c>
      <c r="G13" s="17">
        <f t="shared" si="0"/>
        <v>0.42163049064958685</v>
      </c>
      <c r="H13" s="18"/>
    </row>
    <row r="14" spans="1:8" ht="15.75">
      <c r="A14" s="112" t="s">
        <v>27</v>
      </c>
      <c r="B14" s="13"/>
      <c r="C14" s="14"/>
      <c r="D14" s="15">
        <v>1</v>
      </c>
      <c r="E14" s="16">
        <v>274455</v>
      </c>
      <c r="F14" s="16">
        <v>94653</v>
      </c>
      <c r="G14" s="17">
        <f t="shared" si="0"/>
        <v>0.34487620921462536</v>
      </c>
      <c r="H14" s="18"/>
    </row>
    <row r="15" spans="1:8" ht="15.75">
      <c r="A15" s="112" t="s">
        <v>60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10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15</v>
      </c>
      <c r="B17" s="13"/>
      <c r="C17" s="14"/>
      <c r="D17" s="15">
        <v>2</v>
      </c>
      <c r="E17" s="16">
        <v>1031654</v>
      </c>
      <c r="F17" s="16">
        <v>201009</v>
      </c>
      <c r="G17" s="17">
        <f aca="true" t="shared" si="1" ref="G17:G25">F17/E17</f>
        <v>0.19484148755299743</v>
      </c>
      <c r="H17" s="18"/>
    </row>
    <row r="18" spans="1:8" ht="15.75">
      <c r="A18" s="112" t="s">
        <v>16</v>
      </c>
      <c r="B18" s="13"/>
      <c r="C18" s="14"/>
      <c r="D18" s="15">
        <v>2</v>
      </c>
      <c r="E18" s="16">
        <v>766855</v>
      </c>
      <c r="F18" s="16">
        <v>174228</v>
      </c>
      <c r="G18" s="17">
        <f t="shared" si="1"/>
        <v>0.22719810133597615</v>
      </c>
      <c r="H18" s="18"/>
    </row>
    <row r="19" spans="1:8" ht="15.75">
      <c r="A19" s="112" t="s">
        <v>61</v>
      </c>
      <c r="B19" s="13"/>
      <c r="C19" s="14"/>
      <c r="D19" s="15">
        <v>1</v>
      </c>
      <c r="E19" s="16">
        <v>406050</v>
      </c>
      <c r="F19" s="16">
        <v>113020.5</v>
      </c>
      <c r="G19" s="17">
        <f t="shared" si="1"/>
        <v>0.2783413372737348</v>
      </c>
      <c r="H19" s="18"/>
    </row>
    <row r="20" spans="1:8" ht="15.75">
      <c r="A20" s="112" t="s">
        <v>19</v>
      </c>
      <c r="B20" s="13"/>
      <c r="C20" s="14"/>
      <c r="D20" s="15">
        <v>1</v>
      </c>
      <c r="E20" s="16">
        <v>149438</v>
      </c>
      <c r="F20" s="16">
        <v>32263.5</v>
      </c>
      <c r="G20" s="17">
        <f t="shared" si="1"/>
        <v>0.21589890121655803</v>
      </c>
      <c r="H20" s="18"/>
    </row>
    <row r="21" spans="1:8" ht="15.75">
      <c r="A21" s="112" t="s">
        <v>141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62</v>
      </c>
      <c r="B22" s="13"/>
      <c r="C22" s="14"/>
      <c r="D22" s="15">
        <v>7</v>
      </c>
      <c r="E22" s="16">
        <v>3277892</v>
      </c>
      <c r="F22" s="16">
        <v>572523.5</v>
      </c>
      <c r="G22" s="17">
        <f t="shared" si="1"/>
        <v>0.17466209991055226</v>
      </c>
      <c r="H22" s="18"/>
    </row>
    <row r="23" spans="1:8" ht="15.75">
      <c r="A23" s="112" t="s">
        <v>63</v>
      </c>
      <c r="B23" s="13"/>
      <c r="C23" s="14"/>
      <c r="D23" s="15">
        <v>5</v>
      </c>
      <c r="E23" s="16">
        <v>1702766</v>
      </c>
      <c r="F23" s="16">
        <v>188769</v>
      </c>
      <c r="G23" s="17">
        <f t="shared" si="1"/>
        <v>0.11086021214893885</v>
      </c>
      <c r="H23" s="18"/>
    </row>
    <row r="24" spans="1:8" ht="15.75">
      <c r="A24" s="113" t="s">
        <v>22</v>
      </c>
      <c r="B24" s="13"/>
      <c r="C24" s="14"/>
      <c r="D24" s="15">
        <v>6</v>
      </c>
      <c r="E24" s="16">
        <v>1020732</v>
      </c>
      <c r="F24" s="16">
        <v>267654</v>
      </c>
      <c r="G24" s="17">
        <f t="shared" si="1"/>
        <v>0.26221770258990607</v>
      </c>
      <c r="H24" s="18"/>
    </row>
    <row r="25" spans="1:8" ht="15.75">
      <c r="A25" s="113" t="s">
        <v>23</v>
      </c>
      <c r="B25" s="13"/>
      <c r="C25" s="14"/>
      <c r="D25" s="15">
        <v>20</v>
      </c>
      <c r="E25" s="16">
        <v>193885</v>
      </c>
      <c r="F25" s="16">
        <v>193885</v>
      </c>
      <c r="G25" s="17">
        <f t="shared" si="1"/>
        <v>1</v>
      </c>
      <c r="H25" s="18"/>
    </row>
    <row r="26" spans="1:8" ht="15.75">
      <c r="A26" s="114" t="s">
        <v>24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25</v>
      </c>
      <c r="B27" s="13"/>
      <c r="C27" s="14"/>
      <c r="D27" s="15"/>
      <c r="E27" s="16">
        <v>64241</v>
      </c>
      <c r="F27" s="16">
        <v>21341</v>
      </c>
      <c r="G27" s="17">
        <f>F27/E27</f>
        <v>0.332202176180321</v>
      </c>
      <c r="H27" s="18"/>
    </row>
    <row r="28" spans="1:8" ht="15.75">
      <c r="A28" s="112" t="s">
        <v>64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26</v>
      </c>
      <c r="B29" s="13"/>
      <c r="C29" s="14"/>
      <c r="D29" s="15">
        <v>2</v>
      </c>
      <c r="E29" s="16">
        <v>244890</v>
      </c>
      <c r="F29" s="16">
        <v>50897.65</v>
      </c>
      <c r="G29" s="17">
        <f>F29/E29</f>
        <v>0.20783882559516517</v>
      </c>
      <c r="H29" s="18"/>
    </row>
    <row r="30" spans="1:8" ht="15.75">
      <c r="A30" s="114" t="s">
        <v>146</v>
      </c>
      <c r="B30" s="13"/>
      <c r="C30" s="14"/>
      <c r="D30" s="15">
        <v>1</v>
      </c>
      <c r="E30" s="16">
        <v>31234</v>
      </c>
      <c r="F30" s="16">
        <v>3234.5</v>
      </c>
      <c r="G30" s="17">
        <f>F30/E30</f>
        <v>0.10355702119485176</v>
      </c>
      <c r="H30" s="18"/>
    </row>
    <row r="31" spans="1:8" ht="15.75">
      <c r="A31" s="114" t="s">
        <v>65</v>
      </c>
      <c r="B31" s="13"/>
      <c r="C31" s="14"/>
      <c r="D31" s="15"/>
      <c r="E31" s="19"/>
      <c r="F31" s="16"/>
      <c r="G31" s="17"/>
      <c r="H31" s="18"/>
    </row>
    <row r="32" spans="1:8" ht="15.75">
      <c r="A32" s="114" t="s">
        <v>128</v>
      </c>
      <c r="B32" s="13"/>
      <c r="C32" s="14"/>
      <c r="D32" s="15"/>
      <c r="E32" s="19"/>
      <c r="F32" s="16"/>
      <c r="G32" s="17"/>
      <c r="H32" s="18"/>
    </row>
    <row r="33" spans="1:8" ht="15.75">
      <c r="A33" s="114" t="s">
        <v>66</v>
      </c>
      <c r="B33" s="13"/>
      <c r="C33" s="14"/>
      <c r="D33" s="15">
        <v>25</v>
      </c>
      <c r="E33" s="19">
        <v>2928545</v>
      </c>
      <c r="F33" s="19">
        <v>581894</v>
      </c>
      <c r="G33" s="17">
        <f>F33/E33</f>
        <v>0.19869730531714555</v>
      </c>
      <c r="H33" s="18"/>
    </row>
    <row r="34" spans="1:8" ht="15.75">
      <c r="A34" s="112" t="s">
        <v>67</v>
      </c>
      <c r="B34" s="13"/>
      <c r="C34" s="14"/>
      <c r="D34" s="15">
        <v>1</v>
      </c>
      <c r="E34" s="16">
        <v>163039</v>
      </c>
      <c r="F34" s="16">
        <v>33985</v>
      </c>
      <c r="G34" s="17">
        <f>F34/E34</f>
        <v>0.20844705867921173</v>
      </c>
      <c r="H34" s="18"/>
    </row>
    <row r="35" spans="1:8" ht="15.75">
      <c r="A35" s="112" t="s">
        <v>117</v>
      </c>
      <c r="B35" s="13"/>
      <c r="C35" s="14"/>
      <c r="D35" s="15">
        <v>1</v>
      </c>
      <c r="E35" s="16">
        <v>221026</v>
      </c>
      <c r="F35" s="16">
        <v>32328.5</v>
      </c>
      <c r="G35" s="17">
        <f>F35/E35</f>
        <v>0.14626559771248632</v>
      </c>
      <c r="H35" s="18"/>
    </row>
    <row r="36" spans="1:8" ht="15">
      <c r="A36" s="20" t="s">
        <v>31</v>
      </c>
      <c r="B36" s="13"/>
      <c r="C36" s="14"/>
      <c r="D36" s="21"/>
      <c r="E36" s="22">
        <v>361580</v>
      </c>
      <c r="F36" s="16">
        <v>60864</v>
      </c>
      <c r="G36" s="23"/>
      <c r="H36" s="18"/>
    </row>
    <row r="37" spans="1:8" ht="15">
      <c r="A37" s="20" t="s">
        <v>32</v>
      </c>
      <c r="B37" s="13"/>
      <c r="C37" s="14"/>
      <c r="D37" s="21"/>
      <c r="E37" s="22"/>
      <c r="F37" s="16"/>
      <c r="G37" s="23"/>
      <c r="H37" s="18"/>
    </row>
    <row r="38" spans="1:8" ht="15">
      <c r="A38" s="20" t="s">
        <v>33</v>
      </c>
      <c r="B38" s="13"/>
      <c r="C38" s="14"/>
      <c r="D38" s="21"/>
      <c r="E38" s="22"/>
      <c r="F38" s="19"/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34</v>
      </c>
      <c r="B40" s="28"/>
      <c r="C40" s="33"/>
      <c r="D40" s="30">
        <f>SUM(D9:D39)</f>
        <v>83</v>
      </c>
      <c r="E40" s="31">
        <f>SUM(E9:E39)</f>
        <v>14565484</v>
      </c>
      <c r="F40" s="31">
        <f>SUM(F9:F39)</f>
        <v>3015386.15</v>
      </c>
      <c r="G40" s="32">
        <f>F40/E40</f>
        <v>0.2070227223482584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35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36</v>
      </c>
      <c r="F43" s="39" t="s">
        <v>36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37</v>
      </c>
      <c r="F44" s="41" t="s">
        <v>8</v>
      </c>
      <c r="G44" s="41" t="s">
        <v>38</v>
      </c>
      <c r="H44" s="18"/>
    </row>
    <row r="45" spans="1:8" ht="15.75">
      <c r="A45" s="45" t="s">
        <v>39</v>
      </c>
      <c r="B45" s="46"/>
      <c r="C45" s="14"/>
      <c r="D45" s="15">
        <v>170</v>
      </c>
      <c r="E45" s="16">
        <v>28962782.25</v>
      </c>
      <c r="F45" s="16">
        <v>1484147.98</v>
      </c>
      <c r="G45" s="17">
        <f aca="true" t="shared" si="2" ref="G45:G51">1-(+F45/E45)</f>
        <v>0.9487567193238142</v>
      </c>
      <c r="H45" s="18"/>
    </row>
    <row r="46" spans="1:8" ht="15.75">
      <c r="A46" s="45" t="s">
        <v>40</v>
      </c>
      <c r="B46" s="46"/>
      <c r="C46" s="14"/>
      <c r="D46" s="15"/>
      <c r="E46" s="16"/>
      <c r="F46" s="16"/>
      <c r="G46" s="17"/>
      <c r="H46" s="18"/>
    </row>
    <row r="47" spans="1:8" ht="15.75">
      <c r="A47" s="45" t="s">
        <v>41</v>
      </c>
      <c r="B47" s="46"/>
      <c r="C47" s="14"/>
      <c r="D47" s="15">
        <v>325</v>
      </c>
      <c r="E47" s="16">
        <v>28697607</v>
      </c>
      <c r="F47" s="16">
        <v>1696535.76</v>
      </c>
      <c r="G47" s="17">
        <f t="shared" si="2"/>
        <v>0.940882326529874</v>
      </c>
      <c r="H47" s="18"/>
    </row>
    <row r="48" spans="1:8" ht="15.75">
      <c r="A48" s="45" t="s">
        <v>42</v>
      </c>
      <c r="B48" s="46"/>
      <c r="C48" s="14"/>
      <c r="D48" s="15">
        <v>23</v>
      </c>
      <c r="E48" s="16">
        <v>783030.5</v>
      </c>
      <c r="F48" s="16">
        <v>81166.7</v>
      </c>
      <c r="G48" s="17">
        <f t="shared" si="2"/>
        <v>0.8963428627620508</v>
      </c>
      <c r="H48" s="18"/>
    </row>
    <row r="49" spans="1:8" ht="15.75">
      <c r="A49" s="45" t="s">
        <v>43</v>
      </c>
      <c r="B49" s="46"/>
      <c r="C49" s="14"/>
      <c r="D49" s="15">
        <v>130</v>
      </c>
      <c r="E49" s="16">
        <v>11867185</v>
      </c>
      <c r="F49" s="16">
        <v>875302.28</v>
      </c>
      <c r="G49" s="17">
        <f t="shared" si="2"/>
        <v>0.9262417936519908</v>
      </c>
      <c r="H49" s="18"/>
    </row>
    <row r="50" spans="1:8" ht="15.75">
      <c r="A50" s="45" t="s">
        <v>44</v>
      </c>
      <c r="B50" s="46"/>
      <c r="C50" s="14"/>
      <c r="D50" s="15">
        <v>9</v>
      </c>
      <c r="E50" s="16">
        <v>620234</v>
      </c>
      <c r="F50" s="16">
        <v>31447</v>
      </c>
      <c r="G50" s="17">
        <f t="shared" si="2"/>
        <v>0.9492981681107453</v>
      </c>
      <c r="H50" s="18"/>
    </row>
    <row r="51" spans="1:8" ht="15.75">
      <c r="A51" s="45" t="s">
        <v>45</v>
      </c>
      <c r="B51" s="46"/>
      <c r="C51" s="14"/>
      <c r="D51" s="15">
        <v>35</v>
      </c>
      <c r="E51" s="16">
        <v>3024225</v>
      </c>
      <c r="F51" s="16">
        <v>256535.92</v>
      </c>
      <c r="G51" s="17">
        <f t="shared" si="2"/>
        <v>0.9151730046540849</v>
      </c>
      <c r="H51" s="18"/>
    </row>
    <row r="52" spans="1:8" ht="15.75">
      <c r="A52" s="45" t="s">
        <v>46</v>
      </c>
      <c r="B52" s="46"/>
      <c r="C52" s="14"/>
      <c r="D52" s="15"/>
      <c r="E52" s="16"/>
      <c r="F52" s="16"/>
      <c r="G52" s="17"/>
      <c r="H52" s="18"/>
    </row>
    <row r="53" spans="1:8" ht="15.75">
      <c r="A53" s="45" t="s">
        <v>47</v>
      </c>
      <c r="B53" s="46"/>
      <c r="C53" s="14"/>
      <c r="D53" s="15">
        <v>4</v>
      </c>
      <c r="E53" s="16">
        <v>276025</v>
      </c>
      <c r="F53" s="16">
        <v>19920</v>
      </c>
      <c r="G53" s="17">
        <f>1-(+F53/E53)</f>
        <v>0.9278326238565348</v>
      </c>
      <c r="H53" s="18"/>
    </row>
    <row r="54" spans="1:8" ht="15.75">
      <c r="A54" s="47" t="s">
        <v>68</v>
      </c>
      <c r="B54" s="48"/>
      <c r="C54" s="14"/>
      <c r="D54" s="15">
        <v>2</v>
      </c>
      <c r="E54" s="16">
        <v>499100</v>
      </c>
      <c r="F54" s="16">
        <v>25400</v>
      </c>
      <c r="G54" s="17">
        <f>1-(+F54/E54)</f>
        <v>0.9491083951112002</v>
      </c>
      <c r="H54" s="18"/>
    </row>
    <row r="55" spans="1:8" ht="15.75">
      <c r="A55" s="45" t="s">
        <v>69</v>
      </c>
      <c r="B55" s="48"/>
      <c r="C55" s="14"/>
      <c r="D55" s="15">
        <v>1307</v>
      </c>
      <c r="E55" s="16">
        <v>86444431.56</v>
      </c>
      <c r="F55" s="16">
        <v>10252169.39</v>
      </c>
      <c r="G55" s="17">
        <f>1-(+F55/E55)</f>
        <v>0.8814016217703496</v>
      </c>
      <c r="H55" s="18"/>
    </row>
    <row r="56" spans="1:8" ht="15.75">
      <c r="A56" s="45" t="s">
        <v>70</v>
      </c>
      <c r="B56" s="48"/>
      <c r="C56" s="14"/>
      <c r="D56" s="15"/>
      <c r="E56" s="16"/>
      <c r="F56" s="16"/>
      <c r="G56" s="17"/>
      <c r="H56" s="18"/>
    </row>
    <row r="57" spans="1:8" ht="15">
      <c r="A57" s="49" t="s">
        <v>48</v>
      </c>
      <c r="B57" s="48"/>
      <c r="C57" s="14"/>
      <c r="D57" s="21"/>
      <c r="E57" s="71"/>
      <c r="F57" s="16"/>
      <c r="G57" s="23"/>
      <c r="H57" s="18"/>
    </row>
    <row r="58" spans="1:8" ht="15">
      <c r="A58" s="20" t="s">
        <v>49</v>
      </c>
      <c r="B58" s="46"/>
      <c r="C58" s="14"/>
      <c r="D58" s="21"/>
      <c r="E58" s="71"/>
      <c r="F58" s="16"/>
      <c r="G58" s="23"/>
      <c r="H58" s="18"/>
    </row>
    <row r="59" spans="1:8" ht="15">
      <c r="A59" s="20" t="s">
        <v>50</v>
      </c>
      <c r="B59" s="46"/>
      <c r="C59" s="14"/>
      <c r="D59" s="21"/>
      <c r="E59" s="22"/>
      <c r="F59" s="16"/>
      <c r="G59" s="23"/>
      <c r="H59" s="18"/>
    </row>
    <row r="60" spans="1:8" ht="15">
      <c r="A60" s="20" t="s">
        <v>33</v>
      </c>
      <c r="B60" s="46"/>
      <c r="C60" s="14"/>
      <c r="D60" s="21"/>
      <c r="E60" s="22"/>
      <c r="F60" s="19"/>
      <c r="G60" s="23"/>
      <c r="H60" s="18"/>
    </row>
    <row r="61" spans="1:8" ht="15.75">
      <c r="A61" s="50"/>
      <c r="B61" s="25"/>
      <c r="C61" s="29"/>
      <c r="D61" s="21"/>
      <c r="E61" s="26"/>
      <c r="F61" s="26"/>
      <c r="G61" s="23"/>
      <c r="H61" s="18"/>
    </row>
    <row r="62" spans="1:8" ht="15.75">
      <c r="A62" s="28" t="s">
        <v>51</v>
      </c>
      <c r="B62" s="28"/>
      <c r="C62" s="51"/>
      <c r="D62" s="30">
        <f>SUM(D45:D58)</f>
        <v>2005</v>
      </c>
      <c r="E62" s="31">
        <f>SUM(E45:E61)</f>
        <v>161174620.31</v>
      </c>
      <c r="F62" s="31">
        <f>SUM(F45:F61)</f>
        <v>14722625.030000001</v>
      </c>
      <c r="G62" s="32">
        <f>1-(+F62/E62)</f>
        <v>0.90865419753009</v>
      </c>
      <c r="H62" s="2"/>
    </row>
    <row r="63" spans="1:8" ht="18">
      <c r="A63" s="51"/>
      <c r="B63" s="51"/>
      <c r="C63" s="56"/>
      <c r="D63" s="52"/>
      <c r="E63" s="53"/>
      <c r="F63" s="54"/>
      <c r="G63" s="54"/>
      <c r="H63" s="2"/>
    </row>
    <row r="64" spans="1:8" ht="18">
      <c r="A64" s="55" t="s">
        <v>52</v>
      </c>
      <c r="B64" s="56"/>
      <c r="C64" s="59"/>
      <c r="D64" s="56"/>
      <c r="E64" s="56"/>
      <c r="F64" s="57">
        <f>F62+F40</f>
        <v>17738011.18</v>
      </c>
      <c r="G64" s="56"/>
      <c r="H64" s="2"/>
    </row>
    <row r="65" spans="1:8" ht="8.25" customHeight="1">
      <c r="A65" s="55"/>
      <c r="B65" s="56"/>
      <c r="C65" s="59"/>
      <c r="D65" s="56"/>
      <c r="E65" s="56"/>
      <c r="F65" s="57"/>
      <c r="G65" s="56"/>
      <c r="H65" s="2"/>
    </row>
    <row r="66" spans="1:8" ht="15.75">
      <c r="A66" s="4" t="s">
        <v>53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54</v>
      </c>
      <c r="B67" s="60"/>
      <c r="C67" s="60"/>
      <c r="D67" s="60"/>
      <c r="E67" s="60"/>
      <c r="F67" s="61"/>
      <c r="G67" s="60"/>
      <c r="H67" s="2"/>
    </row>
    <row r="68" spans="1:8" ht="15.75">
      <c r="A68" s="4" t="s">
        <v>55</v>
      </c>
      <c r="B68" s="60"/>
      <c r="C68" s="60"/>
      <c r="D68" s="60"/>
      <c r="E68" s="60"/>
      <c r="F68" s="61"/>
      <c r="G68" s="60"/>
      <c r="H68" s="2"/>
    </row>
    <row r="69" spans="1:8" ht="15.75">
      <c r="A69" s="4"/>
      <c r="B69" s="60"/>
      <c r="C69" s="60"/>
      <c r="D69" s="60"/>
      <c r="E69" s="60"/>
      <c r="F69" s="61"/>
      <c r="G69" s="60"/>
      <c r="H69" s="2"/>
    </row>
    <row r="70" spans="1:8" ht="18">
      <c r="A70" s="62" t="s">
        <v>56</v>
      </c>
      <c r="B70" s="59"/>
      <c r="C70" s="59"/>
      <c r="D70" s="59"/>
      <c r="E70" s="59"/>
      <c r="F70" s="57"/>
      <c r="G70" s="59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58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JANUARY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120</v>
      </c>
      <c r="B9" s="13"/>
      <c r="C9" s="14"/>
      <c r="D9" s="15"/>
      <c r="E9" s="121"/>
      <c r="F9" s="16"/>
      <c r="G9" s="17"/>
      <c r="H9" s="18"/>
    </row>
    <row r="10" spans="1:8" ht="15.75">
      <c r="A10" s="112" t="s">
        <v>11</v>
      </c>
      <c r="B10" s="13"/>
      <c r="C10" s="14"/>
      <c r="D10" s="15">
        <v>6</v>
      </c>
      <c r="E10" s="121">
        <v>2080078</v>
      </c>
      <c r="F10" s="16">
        <v>454888</v>
      </c>
      <c r="G10" s="115">
        <f aca="true" t="shared" si="0" ref="G10:G15">F10/E10</f>
        <v>0.21868795304791455</v>
      </c>
      <c r="H10" s="18"/>
    </row>
    <row r="11" spans="1:8" ht="15.75">
      <c r="A11" s="112" t="s">
        <v>123</v>
      </c>
      <c r="B11" s="13"/>
      <c r="C11" s="14"/>
      <c r="D11" s="15">
        <v>6</v>
      </c>
      <c r="E11" s="121">
        <v>513650</v>
      </c>
      <c r="F11" s="16">
        <v>154777</v>
      </c>
      <c r="G11" s="115">
        <f t="shared" si="0"/>
        <v>0.3013277523605568</v>
      </c>
      <c r="H11" s="18"/>
    </row>
    <row r="12" spans="1:8" ht="15.75">
      <c r="A12" s="112" t="s">
        <v>77</v>
      </c>
      <c r="B12" s="13"/>
      <c r="C12" s="14"/>
      <c r="D12" s="15">
        <v>2</v>
      </c>
      <c r="E12" s="121">
        <v>204840</v>
      </c>
      <c r="F12" s="16">
        <v>56208.5</v>
      </c>
      <c r="G12" s="115">
        <f t="shared" si="0"/>
        <v>0.2744019722710408</v>
      </c>
      <c r="H12" s="18"/>
    </row>
    <row r="13" spans="1:8" ht="15.75">
      <c r="A13" s="112" t="s">
        <v>127</v>
      </c>
      <c r="B13" s="13"/>
      <c r="C13" s="14"/>
      <c r="D13" s="15"/>
      <c r="E13" s="121"/>
      <c r="F13" s="16"/>
      <c r="G13" s="115"/>
      <c r="H13" s="18"/>
    </row>
    <row r="14" spans="1:8" ht="15.75">
      <c r="A14" s="112" t="s">
        <v>27</v>
      </c>
      <c r="B14" s="13"/>
      <c r="C14" s="14"/>
      <c r="D14" s="15">
        <v>2</v>
      </c>
      <c r="E14" s="121">
        <v>375266</v>
      </c>
      <c r="F14" s="16">
        <v>126347.5</v>
      </c>
      <c r="G14" s="115">
        <f t="shared" si="0"/>
        <v>0.33668784275687114</v>
      </c>
      <c r="H14" s="18"/>
    </row>
    <row r="15" spans="1:8" ht="15.75">
      <c r="A15" s="112" t="s">
        <v>60</v>
      </c>
      <c r="B15" s="13"/>
      <c r="C15" s="14"/>
      <c r="D15" s="15">
        <v>1</v>
      </c>
      <c r="E15" s="121">
        <v>85092</v>
      </c>
      <c r="F15" s="16">
        <v>28699</v>
      </c>
      <c r="G15" s="115">
        <f t="shared" si="0"/>
        <v>0.3372702486720256</v>
      </c>
      <c r="H15" s="18"/>
    </row>
    <row r="16" spans="1:8" ht="15.75">
      <c r="A16" s="112" t="s">
        <v>10</v>
      </c>
      <c r="B16" s="13"/>
      <c r="C16" s="14"/>
      <c r="D16" s="15"/>
      <c r="E16" s="121"/>
      <c r="F16" s="16"/>
      <c r="G16" s="115"/>
      <c r="H16" s="18"/>
    </row>
    <row r="17" spans="1:8" ht="15.75">
      <c r="A17" s="112" t="s">
        <v>15</v>
      </c>
      <c r="B17" s="13"/>
      <c r="C17" s="14"/>
      <c r="D17" s="15">
        <v>2</v>
      </c>
      <c r="E17" s="121">
        <v>1155966</v>
      </c>
      <c r="F17" s="16">
        <v>44457.5</v>
      </c>
      <c r="G17" s="17">
        <f aca="true" t="shared" si="1" ref="G17:G23">F17/E17</f>
        <v>0.038459176134938225</v>
      </c>
      <c r="H17" s="18"/>
    </row>
    <row r="18" spans="1:8" ht="15.75">
      <c r="A18" s="112" t="s">
        <v>16</v>
      </c>
      <c r="B18" s="13"/>
      <c r="C18" s="14"/>
      <c r="D18" s="15">
        <v>2</v>
      </c>
      <c r="E18" s="121">
        <v>1511601</v>
      </c>
      <c r="F18" s="16">
        <v>310852</v>
      </c>
      <c r="G18" s="115">
        <f t="shared" si="1"/>
        <v>0.20564421431316862</v>
      </c>
      <c r="H18" s="18"/>
    </row>
    <row r="19" spans="1:8" ht="15.75">
      <c r="A19" s="112" t="s">
        <v>61</v>
      </c>
      <c r="B19" s="13"/>
      <c r="C19" s="14"/>
      <c r="D19" s="15">
        <v>1</v>
      </c>
      <c r="E19" s="121">
        <v>258461</v>
      </c>
      <c r="F19" s="16">
        <v>90656</v>
      </c>
      <c r="G19" s="17">
        <f t="shared" si="1"/>
        <v>0.3507531116880303</v>
      </c>
      <c r="H19" s="18"/>
    </row>
    <row r="20" spans="1:8" ht="15.75">
      <c r="A20" s="112" t="s">
        <v>19</v>
      </c>
      <c r="B20" s="13"/>
      <c r="C20" s="14"/>
      <c r="D20" s="15">
        <v>1</v>
      </c>
      <c r="E20" s="121">
        <v>46057</v>
      </c>
      <c r="F20" s="16">
        <v>8158</v>
      </c>
      <c r="G20" s="17">
        <f t="shared" si="1"/>
        <v>0.17712834096879954</v>
      </c>
      <c r="H20" s="18"/>
    </row>
    <row r="21" spans="1:8" ht="15.75">
      <c r="A21" s="112" t="s">
        <v>141</v>
      </c>
      <c r="B21" s="13"/>
      <c r="C21" s="14"/>
      <c r="D21" s="15"/>
      <c r="E21" s="121"/>
      <c r="F21" s="16"/>
      <c r="G21" s="17"/>
      <c r="H21" s="18"/>
    </row>
    <row r="22" spans="1:8" ht="15.75">
      <c r="A22" s="112" t="s">
        <v>62</v>
      </c>
      <c r="B22" s="13"/>
      <c r="C22" s="14"/>
      <c r="D22" s="15">
        <v>7</v>
      </c>
      <c r="E22" s="121">
        <v>4705220</v>
      </c>
      <c r="F22" s="16">
        <v>839488.5</v>
      </c>
      <c r="G22" s="17">
        <f t="shared" si="1"/>
        <v>0.1784164183608843</v>
      </c>
      <c r="H22" s="18"/>
    </row>
    <row r="23" spans="1:8" ht="15.75">
      <c r="A23" s="112" t="s">
        <v>63</v>
      </c>
      <c r="B23" s="13"/>
      <c r="C23" s="14"/>
      <c r="D23" s="15">
        <v>2</v>
      </c>
      <c r="E23" s="121">
        <v>1766432</v>
      </c>
      <c r="F23" s="16">
        <v>105983</v>
      </c>
      <c r="G23" s="17">
        <f t="shared" si="1"/>
        <v>0.05999834695023641</v>
      </c>
      <c r="H23" s="18"/>
    </row>
    <row r="24" spans="1:8" ht="15.75">
      <c r="A24" s="113" t="s">
        <v>22</v>
      </c>
      <c r="B24" s="13"/>
      <c r="C24" s="14"/>
      <c r="D24" s="15">
        <v>3</v>
      </c>
      <c r="E24" s="121">
        <v>645398</v>
      </c>
      <c r="F24" s="16">
        <v>140264</v>
      </c>
      <c r="G24" s="17">
        <f>F24/E24</f>
        <v>0.21732946182045806</v>
      </c>
      <c r="H24" s="18"/>
    </row>
    <row r="25" spans="1:8" ht="15.75">
      <c r="A25" s="113" t="s">
        <v>23</v>
      </c>
      <c r="B25" s="13"/>
      <c r="C25" s="14"/>
      <c r="D25" s="15">
        <v>13</v>
      </c>
      <c r="E25" s="121">
        <v>148071</v>
      </c>
      <c r="F25" s="16">
        <v>148071</v>
      </c>
      <c r="G25" s="17">
        <f>F25/E25</f>
        <v>1</v>
      </c>
      <c r="H25" s="18"/>
    </row>
    <row r="26" spans="1:8" ht="15.75">
      <c r="A26" s="114" t="s">
        <v>24</v>
      </c>
      <c r="B26" s="13"/>
      <c r="C26" s="14"/>
      <c r="D26" s="15"/>
      <c r="E26" s="121"/>
      <c r="F26" s="16"/>
      <c r="G26" s="17"/>
      <c r="H26" s="18"/>
    </row>
    <row r="27" spans="1:8" ht="15.75">
      <c r="A27" s="114" t="s">
        <v>25</v>
      </c>
      <c r="B27" s="13"/>
      <c r="C27" s="14"/>
      <c r="D27" s="15"/>
      <c r="E27" s="121">
        <v>38794</v>
      </c>
      <c r="F27" s="16">
        <v>13063</v>
      </c>
      <c r="G27" s="17">
        <f>F27/E27</f>
        <v>0.3367273289683972</v>
      </c>
      <c r="H27" s="18"/>
    </row>
    <row r="28" spans="1:8" ht="15.75">
      <c r="A28" s="112" t="s">
        <v>64</v>
      </c>
      <c r="B28" s="13"/>
      <c r="C28" s="14"/>
      <c r="D28" s="15"/>
      <c r="E28" s="121"/>
      <c r="F28" s="16"/>
      <c r="G28" s="115"/>
      <c r="H28" s="18"/>
    </row>
    <row r="29" spans="1:8" ht="15.75">
      <c r="A29" s="114" t="s">
        <v>26</v>
      </c>
      <c r="B29" s="13"/>
      <c r="C29" s="14"/>
      <c r="D29" s="15">
        <v>2</v>
      </c>
      <c r="E29" s="121">
        <v>197290</v>
      </c>
      <c r="F29" s="16">
        <v>79620</v>
      </c>
      <c r="G29" s="17">
        <f>F29/E29</f>
        <v>0.4035683511581935</v>
      </c>
      <c r="H29" s="18"/>
    </row>
    <row r="30" spans="1:8" ht="15.75">
      <c r="A30" s="114" t="s">
        <v>146</v>
      </c>
      <c r="B30" s="13"/>
      <c r="C30" s="14"/>
      <c r="D30" s="117"/>
      <c r="E30" s="121"/>
      <c r="F30" s="121"/>
      <c r="G30" s="118"/>
      <c r="H30" s="18"/>
    </row>
    <row r="31" spans="1:8" ht="15.75">
      <c r="A31" s="114" t="s">
        <v>65</v>
      </c>
      <c r="B31" s="13"/>
      <c r="C31" s="14"/>
      <c r="D31" s="15">
        <v>1</v>
      </c>
      <c r="E31" s="116">
        <v>179299</v>
      </c>
      <c r="F31" s="16">
        <v>39325</v>
      </c>
      <c r="G31" s="115">
        <f>F31/E31</f>
        <v>0.21932637661113558</v>
      </c>
      <c r="H31" s="18"/>
    </row>
    <row r="32" spans="1:8" ht="15.75">
      <c r="A32" s="114" t="s">
        <v>128</v>
      </c>
      <c r="B32" s="13"/>
      <c r="C32" s="14"/>
      <c r="D32" s="15"/>
      <c r="E32" s="116"/>
      <c r="F32" s="16"/>
      <c r="G32" s="115"/>
      <c r="H32" s="18"/>
    </row>
    <row r="33" spans="1:8" ht="15.75">
      <c r="A33" s="114" t="s">
        <v>66</v>
      </c>
      <c r="B33" s="13"/>
      <c r="C33" s="14"/>
      <c r="D33" s="15">
        <v>11</v>
      </c>
      <c r="E33" s="116">
        <v>1185439</v>
      </c>
      <c r="F33" s="19">
        <v>173053</v>
      </c>
      <c r="G33" s="115">
        <f>F33/E33</f>
        <v>0.14598220574825022</v>
      </c>
      <c r="H33" s="18"/>
    </row>
    <row r="34" spans="1:8" ht="15.75">
      <c r="A34" s="112" t="s">
        <v>67</v>
      </c>
      <c r="B34" s="13"/>
      <c r="C34" s="14"/>
      <c r="D34" s="15"/>
      <c r="E34" s="121"/>
      <c r="F34" s="16"/>
      <c r="G34" s="115"/>
      <c r="H34" s="18"/>
    </row>
    <row r="35" spans="1:8" ht="15.75">
      <c r="A35" s="112" t="s">
        <v>117</v>
      </c>
      <c r="B35" s="13"/>
      <c r="C35" s="14"/>
      <c r="D35" s="15">
        <v>1</v>
      </c>
      <c r="E35" s="121">
        <v>131386</v>
      </c>
      <c r="F35" s="16">
        <v>36186</v>
      </c>
      <c r="G35" s="115">
        <f>F35/E35</f>
        <v>0.27541747218120655</v>
      </c>
      <c r="H35" s="18"/>
    </row>
    <row r="36" spans="1:8" ht="15">
      <c r="A36" s="20" t="s">
        <v>31</v>
      </c>
      <c r="B36" s="13"/>
      <c r="C36" s="14"/>
      <c r="D36" s="21"/>
      <c r="E36" s="116">
        <v>79525</v>
      </c>
      <c r="F36" s="19">
        <v>15901</v>
      </c>
      <c r="G36" s="23"/>
      <c r="H36" s="18"/>
    </row>
    <row r="37" spans="1:8" ht="15">
      <c r="A37" s="20" t="s">
        <v>32</v>
      </c>
      <c r="B37" s="13"/>
      <c r="C37" s="14"/>
      <c r="D37" s="21"/>
      <c r="E37" s="116"/>
      <c r="F37" s="19"/>
      <c r="G37" s="23"/>
      <c r="H37" s="18"/>
    </row>
    <row r="38" spans="1:8" ht="15">
      <c r="A38" s="20" t="s">
        <v>33</v>
      </c>
      <c r="B38" s="13"/>
      <c r="C38" s="14"/>
      <c r="D38" s="21"/>
      <c r="E38" s="121"/>
      <c r="F38" s="16"/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34</v>
      </c>
      <c r="B40" s="28"/>
      <c r="C40" s="33"/>
      <c r="D40" s="30">
        <f>SUM(D9:D39)</f>
        <v>63</v>
      </c>
      <c r="E40" s="31">
        <f>SUM(E9:E39)</f>
        <v>15307865</v>
      </c>
      <c r="F40" s="31">
        <f>SUM(F9:F39)</f>
        <v>2865998</v>
      </c>
      <c r="G40" s="32">
        <f>F40/E40</f>
        <v>0.18722388785111443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35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36</v>
      </c>
      <c r="F43" s="39" t="s">
        <v>36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37</v>
      </c>
      <c r="F44" s="41" t="s">
        <v>8</v>
      </c>
      <c r="G44" s="41" t="s">
        <v>38</v>
      </c>
      <c r="H44" s="18"/>
    </row>
    <row r="45" spans="1:8" ht="15.75">
      <c r="A45" s="45" t="s">
        <v>39</v>
      </c>
      <c r="B45" s="46"/>
      <c r="C45" s="14"/>
      <c r="D45" s="15">
        <v>67</v>
      </c>
      <c r="E45" s="16">
        <v>8733600.65</v>
      </c>
      <c r="F45" s="16">
        <v>564748.14</v>
      </c>
      <c r="G45" s="17">
        <f>1-(+F45/E45)</f>
        <v>0.935336161723859</v>
      </c>
      <c r="H45" s="18"/>
    </row>
    <row r="46" spans="1:8" ht="15.75">
      <c r="A46" s="45" t="s">
        <v>40</v>
      </c>
      <c r="B46" s="46"/>
      <c r="C46" s="14"/>
      <c r="D46" s="15">
        <v>2</v>
      </c>
      <c r="E46" s="16">
        <v>927008.96</v>
      </c>
      <c r="F46" s="16">
        <v>67259.81</v>
      </c>
      <c r="G46" s="17">
        <f aca="true" t="shared" si="2" ref="G46:G55">1-(+F46/E46)</f>
        <v>0.9274442719518051</v>
      </c>
      <c r="H46" s="18"/>
    </row>
    <row r="47" spans="1:8" ht="15.75">
      <c r="A47" s="45" t="s">
        <v>41</v>
      </c>
      <c r="B47" s="46"/>
      <c r="C47" s="14"/>
      <c r="D47" s="15">
        <v>222</v>
      </c>
      <c r="E47" s="16">
        <v>16950005.25</v>
      </c>
      <c r="F47" s="16">
        <v>1178257.12</v>
      </c>
      <c r="G47" s="17">
        <f t="shared" si="2"/>
        <v>0.9304863271355034</v>
      </c>
      <c r="H47" s="18"/>
    </row>
    <row r="48" spans="1:8" ht="15.75">
      <c r="A48" s="45" t="s">
        <v>42</v>
      </c>
      <c r="B48" s="46"/>
      <c r="C48" s="14"/>
      <c r="D48" s="15">
        <v>8</v>
      </c>
      <c r="E48" s="16">
        <v>1905775.5</v>
      </c>
      <c r="F48" s="16">
        <v>85975.46</v>
      </c>
      <c r="G48" s="17">
        <f t="shared" si="2"/>
        <v>0.9548868898776377</v>
      </c>
      <c r="H48" s="18"/>
    </row>
    <row r="49" spans="1:8" ht="15.75">
      <c r="A49" s="45" t="s">
        <v>43</v>
      </c>
      <c r="B49" s="46"/>
      <c r="C49" s="14"/>
      <c r="D49" s="15">
        <v>132</v>
      </c>
      <c r="E49" s="16">
        <v>12222265.82</v>
      </c>
      <c r="F49" s="16">
        <v>1026828.73</v>
      </c>
      <c r="G49" s="17">
        <f t="shared" si="2"/>
        <v>0.9159870399545933</v>
      </c>
      <c r="H49" s="18"/>
    </row>
    <row r="50" spans="1:8" ht="15.75">
      <c r="A50" s="45" t="s">
        <v>44</v>
      </c>
      <c r="B50" s="46"/>
      <c r="C50" s="14"/>
      <c r="D50" s="15">
        <v>8</v>
      </c>
      <c r="E50" s="16">
        <v>1819440</v>
      </c>
      <c r="F50" s="16">
        <v>97072</v>
      </c>
      <c r="G50" s="17">
        <f t="shared" si="2"/>
        <v>0.9466473200545222</v>
      </c>
      <c r="H50" s="18"/>
    </row>
    <row r="51" spans="1:8" ht="15.75">
      <c r="A51" s="45" t="s">
        <v>45</v>
      </c>
      <c r="B51" s="46"/>
      <c r="C51" s="14"/>
      <c r="D51" s="15">
        <v>15</v>
      </c>
      <c r="E51" s="16">
        <v>2430860</v>
      </c>
      <c r="F51" s="16">
        <v>298374.34</v>
      </c>
      <c r="G51" s="17">
        <f t="shared" si="2"/>
        <v>0.8772556461499222</v>
      </c>
      <c r="H51" s="18"/>
    </row>
    <row r="52" spans="1:8" ht="15.75">
      <c r="A52" s="45" t="s">
        <v>46</v>
      </c>
      <c r="B52" s="46"/>
      <c r="C52" s="14"/>
      <c r="D52" s="15">
        <v>2</v>
      </c>
      <c r="E52" s="16">
        <v>184290</v>
      </c>
      <c r="F52" s="16">
        <v>11470</v>
      </c>
      <c r="G52" s="17">
        <f t="shared" si="2"/>
        <v>0.9377611373378913</v>
      </c>
      <c r="H52" s="18"/>
    </row>
    <row r="53" spans="1:8" ht="15.75">
      <c r="A53" s="45" t="s">
        <v>47</v>
      </c>
      <c r="B53" s="46"/>
      <c r="C53" s="14"/>
      <c r="D53" s="15">
        <v>4</v>
      </c>
      <c r="E53" s="16">
        <v>733025</v>
      </c>
      <c r="F53" s="16">
        <v>55873.5</v>
      </c>
      <c r="G53" s="17">
        <f t="shared" si="2"/>
        <v>0.9237768152518673</v>
      </c>
      <c r="H53" s="18"/>
    </row>
    <row r="54" spans="1:8" ht="15.75">
      <c r="A54" s="47" t="s">
        <v>68</v>
      </c>
      <c r="B54" s="48"/>
      <c r="C54" s="14"/>
      <c r="D54" s="15">
        <v>3</v>
      </c>
      <c r="E54" s="16">
        <v>249400</v>
      </c>
      <c r="F54" s="16">
        <v>52000</v>
      </c>
      <c r="G54" s="17">
        <f t="shared" si="2"/>
        <v>0.7914995990376905</v>
      </c>
      <c r="H54" s="18"/>
    </row>
    <row r="55" spans="1:8" ht="15.75">
      <c r="A55" s="45" t="s">
        <v>69</v>
      </c>
      <c r="B55" s="48"/>
      <c r="C55" s="14"/>
      <c r="D55" s="15">
        <v>832</v>
      </c>
      <c r="E55" s="16">
        <v>52714301.41</v>
      </c>
      <c r="F55" s="16">
        <v>6163511.82</v>
      </c>
      <c r="G55" s="17">
        <f t="shared" si="2"/>
        <v>0.8830770463586041</v>
      </c>
      <c r="H55" s="18"/>
    </row>
    <row r="56" spans="1:8" ht="15.75">
      <c r="A56" s="45" t="s">
        <v>70</v>
      </c>
      <c r="B56" s="48"/>
      <c r="C56" s="14"/>
      <c r="D56" s="15"/>
      <c r="E56" s="16"/>
      <c r="F56" s="16"/>
      <c r="G56" s="17"/>
      <c r="H56" s="18"/>
    </row>
    <row r="57" spans="1:8" ht="15">
      <c r="A57" s="49" t="s">
        <v>48</v>
      </c>
      <c r="B57" s="48"/>
      <c r="C57" s="14"/>
      <c r="D57" s="21"/>
      <c r="E57" s="71"/>
      <c r="F57" s="16"/>
      <c r="G57" s="23"/>
      <c r="H57" s="18"/>
    </row>
    <row r="58" spans="1:8" ht="15">
      <c r="A58" s="20" t="s">
        <v>49</v>
      </c>
      <c r="B58" s="46"/>
      <c r="C58" s="14"/>
      <c r="D58" s="21"/>
      <c r="E58" s="71"/>
      <c r="F58" s="16"/>
      <c r="G58" s="23"/>
      <c r="H58" s="18"/>
    </row>
    <row r="59" spans="1:8" ht="15">
      <c r="A59" s="20" t="s">
        <v>50</v>
      </c>
      <c r="B59" s="46"/>
      <c r="C59" s="14"/>
      <c r="D59" s="21"/>
      <c r="E59" s="22"/>
      <c r="F59" s="16"/>
      <c r="G59" s="23"/>
      <c r="H59" s="18"/>
    </row>
    <row r="60" spans="1:8" ht="15">
      <c r="A60" s="20" t="s">
        <v>33</v>
      </c>
      <c r="B60" s="46"/>
      <c r="C60" s="14"/>
      <c r="D60" s="21"/>
      <c r="E60" s="70"/>
      <c r="F60" s="16"/>
      <c r="G60" s="23"/>
      <c r="H60" s="18"/>
    </row>
    <row r="61" spans="1:8" ht="15.75">
      <c r="A61" s="50"/>
      <c r="B61" s="25"/>
      <c r="C61" s="29"/>
      <c r="D61" s="21"/>
      <c r="E61" s="72"/>
      <c r="F61" s="26"/>
      <c r="G61" s="23"/>
      <c r="H61" s="2"/>
    </row>
    <row r="62" spans="1:8" ht="18">
      <c r="A62" s="28" t="s">
        <v>51</v>
      </c>
      <c r="B62" s="28"/>
      <c r="C62" s="59"/>
      <c r="D62" s="30">
        <f>SUM(D45:D58)</f>
        <v>1295</v>
      </c>
      <c r="E62" s="31">
        <f>SUM(E45:E61)</f>
        <v>98869972.59</v>
      </c>
      <c r="F62" s="31">
        <f>SUM(F45:F61)</f>
        <v>9601370.92</v>
      </c>
      <c r="G62" s="32">
        <f>1-(F62/E62)</f>
        <v>0.9028889088518761</v>
      </c>
      <c r="H62" s="2"/>
    </row>
    <row r="63" spans="1:8" ht="18">
      <c r="A63" s="51"/>
      <c r="B63" s="51"/>
      <c r="C63" s="59"/>
      <c r="D63" s="74"/>
      <c r="E63" s="53"/>
      <c r="F63" s="54"/>
      <c r="G63" s="54"/>
      <c r="H63" s="2"/>
    </row>
    <row r="64" spans="1:8" ht="18">
      <c r="A64" s="55" t="s">
        <v>52</v>
      </c>
      <c r="B64" s="56"/>
      <c r="C64" s="59"/>
      <c r="D64" s="75"/>
      <c r="E64" s="56"/>
      <c r="F64" s="57">
        <f>F62+F40</f>
        <v>12467368.92</v>
      </c>
      <c r="G64" s="56"/>
      <c r="H64" s="2"/>
    </row>
    <row r="65" spans="1:8" ht="15.75">
      <c r="A65" s="4" t="s">
        <v>53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54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55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56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JANUARY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139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>
        <v>1</v>
      </c>
      <c r="E10" s="16">
        <v>232968</v>
      </c>
      <c r="F10" s="16">
        <v>75158.5</v>
      </c>
      <c r="G10" s="17">
        <f>F10/E10</f>
        <v>0.3226129768895299</v>
      </c>
      <c r="H10" s="18"/>
    </row>
    <row r="11" spans="1:8" ht="15.75">
      <c r="A11" s="112" t="s">
        <v>120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73</v>
      </c>
      <c r="B12" s="13"/>
      <c r="C12" s="14"/>
      <c r="D12" s="15">
        <v>1</v>
      </c>
      <c r="E12" s="16">
        <v>121133</v>
      </c>
      <c r="F12" s="16">
        <v>27840.5</v>
      </c>
      <c r="G12" s="17">
        <f>F12/E12</f>
        <v>0.229834149240917</v>
      </c>
      <c r="H12" s="18"/>
    </row>
    <row r="13" spans="1:8" ht="15.75">
      <c r="A13" s="112" t="s">
        <v>74</v>
      </c>
      <c r="B13" s="13"/>
      <c r="C13" s="14"/>
      <c r="D13" s="15">
        <v>1</v>
      </c>
      <c r="E13" s="16">
        <v>8651</v>
      </c>
      <c r="F13" s="16">
        <v>3220</v>
      </c>
      <c r="G13" s="17">
        <f>F13/E13</f>
        <v>0.3722113050514391</v>
      </c>
      <c r="H13" s="18"/>
    </row>
    <row r="14" spans="1:8" ht="15.75">
      <c r="A14" s="112" t="s">
        <v>138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27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133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17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15</v>
      </c>
      <c r="B18" s="13"/>
      <c r="C18" s="14"/>
      <c r="D18" s="15">
        <v>1</v>
      </c>
      <c r="E18" s="16">
        <v>409348</v>
      </c>
      <c r="F18" s="16">
        <v>108200.5</v>
      </c>
      <c r="G18" s="17">
        <f>F18/E18</f>
        <v>0.2643239981629323</v>
      </c>
      <c r="H18" s="18"/>
    </row>
    <row r="19" spans="1:8" ht="15.75">
      <c r="A19" s="112" t="s">
        <v>16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121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130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93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144</v>
      </c>
      <c r="B23" s="13"/>
      <c r="C23" s="14"/>
      <c r="D23" s="15">
        <v>4</v>
      </c>
      <c r="E23" s="16">
        <v>434444</v>
      </c>
      <c r="F23" s="16">
        <v>22921</v>
      </c>
      <c r="G23" s="17">
        <f>F23/E23</f>
        <v>0.05275938901216267</v>
      </c>
      <c r="H23" s="18"/>
    </row>
    <row r="24" spans="1:8" ht="15.75">
      <c r="A24" s="112" t="s">
        <v>10</v>
      </c>
      <c r="B24" s="13"/>
      <c r="C24" s="14"/>
      <c r="D24" s="15"/>
      <c r="E24" s="16"/>
      <c r="F24" s="16"/>
      <c r="G24" s="17"/>
      <c r="H24" s="18"/>
    </row>
    <row r="25" spans="1:8" ht="15.75">
      <c r="A25" s="113" t="s">
        <v>22</v>
      </c>
      <c r="B25" s="13"/>
      <c r="C25" s="14"/>
      <c r="D25" s="15">
        <v>2</v>
      </c>
      <c r="E25" s="16">
        <v>39147</v>
      </c>
      <c r="F25" s="16">
        <v>4765</v>
      </c>
      <c r="G25" s="17">
        <f>F25/E25</f>
        <v>0.12172069379518226</v>
      </c>
      <c r="H25" s="18"/>
    </row>
    <row r="26" spans="1:8" ht="15.75">
      <c r="A26" s="113" t="s">
        <v>23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24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25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108</v>
      </c>
      <c r="B29" s="13"/>
      <c r="C29" s="14"/>
      <c r="D29" s="15"/>
      <c r="E29" s="16"/>
      <c r="F29" s="16"/>
      <c r="G29" s="17"/>
      <c r="H29" s="18"/>
    </row>
    <row r="30" spans="1:8" ht="15.75">
      <c r="A30" s="114" t="s">
        <v>77</v>
      </c>
      <c r="B30" s="13"/>
      <c r="C30" s="14"/>
      <c r="D30" s="15"/>
      <c r="E30" s="16"/>
      <c r="F30" s="16"/>
      <c r="G30" s="17"/>
      <c r="H30" s="18"/>
    </row>
    <row r="31" spans="1:8" ht="15.75">
      <c r="A31" s="114" t="s">
        <v>131</v>
      </c>
      <c r="B31" s="13"/>
      <c r="C31" s="14"/>
      <c r="D31" s="15"/>
      <c r="E31" s="16"/>
      <c r="F31" s="16"/>
      <c r="G31" s="17"/>
      <c r="H31" s="18"/>
    </row>
    <row r="32" spans="1:8" ht="15.75">
      <c r="A32" s="114" t="s">
        <v>60</v>
      </c>
      <c r="B32" s="13"/>
      <c r="C32" s="14"/>
      <c r="D32" s="15"/>
      <c r="E32" s="16"/>
      <c r="F32" s="16"/>
      <c r="G32" s="17"/>
      <c r="H32" s="18"/>
    </row>
    <row r="33" spans="1:8" ht="15.75">
      <c r="A33" s="114" t="s">
        <v>117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122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31</v>
      </c>
      <c r="B35" s="13"/>
      <c r="C35" s="14"/>
      <c r="D35" s="21"/>
      <c r="E35" s="70"/>
      <c r="F35" s="16"/>
      <c r="G35" s="23"/>
      <c r="H35" s="18"/>
    </row>
    <row r="36" spans="1:8" ht="15">
      <c r="A36" s="20" t="s">
        <v>50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33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34</v>
      </c>
      <c r="B39" s="28"/>
      <c r="C39" s="29"/>
      <c r="D39" s="30">
        <f>SUM(D9:D38)</f>
        <v>10</v>
      </c>
      <c r="E39" s="31">
        <f>SUM(E9:E38)</f>
        <v>1245691</v>
      </c>
      <c r="F39" s="31">
        <f>SUM(F9:F38)</f>
        <v>242105.5</v>
      </c>
      <c r="G39" s="32">
        <f>F39/E39</f>
        <v>0.19435437841326622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35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36</v>
      </c>
      <c r="F42" s="39" t="s">
        <v>36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37</v>
      </c>
      <c r="F43" s="41" t="s">
        <v>8</v>
      </c>
      <c r="G43" s="41" t="s">
        <v>38</v>
      </c>
      <c r="H43" s="2"/>
    </row>
    <row r="44" spans="1:8" ht="15.75">
      <c r="A44" s="45" t="s">
        <v>39</v>
      </c>
      <c r="B44" s="46"/>
      <c r="C44" s="14"/>
      <c r="D44" s="15">
        <v>32</v>
      </c>
      <c r="E44" s="16">
        <v>1362983.35</v>
      </c>
      <c r="F44" s="16">
        <v>67587.89</v>
      </c>
      <c r="G44" s="17">
        <f>1-(+F44/E44)</f>
        <v>0.9504118007017474</v>
      </c>
      <c r="H44" s="18"/>
    </row>
    <row r="45" spans="1:8" ht="15.75">
      <c r="A45" s="45" t="s">
        <v>40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41</v>
      </c>
      <c r="B46" s="46"/>
      <c r="C46" s="14"/>
      <c r="D46" s="15">
        <v>141</v>
      </c>
      <c r="E46" s="16">
        <v>4444460</v>
      </c>
      <c r="F46" s="16">
        <v>346607.05</v>
      </c>
      <c r="G46" s="17">
        <f>1-(+F46/E46)</f>
        <v>0.9220136867020965</v>
      </c>
      <c r="H46" s="18"/>
    </row>
    <row r="47" spans="1:8" ht="15.75">
      <c r="A47" s="45" t="s">
        <v>42</v>
      </c>
      <c r="B47" s="46"/>
      <c r="C47" s="14"/>
      <c r="D47" s="15"/>
      <c r="E47" s="16"/>
      <c r="F47" s="16"/>
      <c r="G47" s="17"/>
      <c r="H47" s="18"/>
    </row>
    <row r="48" spans="1:8" ht="15.75">
      <c r="A48" s="45" t="s">
        <v>43</v>
      </c>
      <c r="B48" s="46"/>
      <c r="C48" s="14"/>
      <c r="D48" s="15">
        <v>69</v>
      </c>
      <c r="E48" s="16">
        <v>2921267</v>
      </c>
      <c r="F48" s="16">
        <v>273435.62</v>
      </c>
      <c r="G48" s="17">
        <f>1-(+F48/E48)</f>
        <v>0.9063982785551612</v>
      </c>
      <c r="H48" s="18"/>
    </row>
    <row r="49" spans="1:8" ht="15.75">
      <c r="A49" s="45" t="s">
        <v>44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45</v>
      </c>
      <c r="B50" s="46"/>
      <c r="C50" s="14"/>
      <c r="D50" s="15">
        <v>20</v>
      </c>
      <c r="E50" s="16">
        <v>877915</v>
      </c>
      <c r="F50" s="16">
        <v>54270</v>
      </c>
      <c r="G50" s="17">
        <f>1-(+F50/E50)</f>
        <v>0.9381830815056127</v>
      </c>
      <c r="H50" s="18"/>
    </row>
    <row r="51" spans="1:8" ht="15.75">
      <c r="A51" s="45" t="s">
        <v>46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47</v>
      </c>
      <c r="B52" s="46"/>
      <c r="C52" s="14"/>
      <c r="D52" s="15"/>
      <c r="E52" s="16"/>
      <c r="F52" s="16"/>
      <c r="G52" s="17"/>
      <c r="H52" s="18"/>
    </row>
    <row r="53" spans="1:8" ht="15.75">
      <c r="A53" s="47" t="s">
        <v>68</v>
      </c>
      <c r="B53" s="48"/>
      <c r="C53" s="14"/>
      <c r="D53" s="15"/>
      <c r="E53" s="16"/>
      <c r="F53" s="16"/>
      <c r="G53" s="17"/>
      <c r="H53" s="18"/>
    </row>
    <row r="54" spans="1:8" ht="15.75">
      <c r="A54" s="45" t="s">
        <v>69</v>
      </c>
      <c r="B54" s="48"/>
      <c r="C54" s="14"/>
      <c r="D54" s="15">
        <v>700</v>
      </c>
      <c r="E54" s="16">
        <v>35177249.79</v>
      </c>
      <c r="F54" s="16">
        <v>4273365.91</v>
      </c>
      <c r="G54" s="17">
        <f>1-(+F54/E54)</f>
        <v>0.8785190446805534</v>
      </c>
      <c r="H54" s="18"/>
    </row>
    <row r="55" spans="1:8" ht="15.75">
      <c r="A55" s="45" t="s">
        <v>70</v>
      </c>
      <c r="B55" s="48"/>
      <c r="C55" s="14"/>
      <c r="D55" s="15">
        <v>5</v>
      </c>
      <c r="E55" s="16">
        <v>554691.26</v>
      </c>
      <c r="F55" s="16">
        <v>31854.4</v>
      </c>
      <c r="G55" s="17">
        <f>1-(+F55/E55)</f>
        <v>0.9425727385717236</v>
      </c>
      <c r="H55" s="18"/>
    </row>
    <row r="56" spans="1:8" ht="15">
      <c r="A56" s="20" t="s">
        <v>48</v>
      </c>
      <c r="B56" s="48"/>
      <c r="C56" s="14"/>
      <c r="D56" s="21"/>
      <c r="E56" s="71"/>
      <c r="F56" s="16"/>
      <c r="G56" s="23"/>
      <c r="H56" s="18"/>
    </row>
    <row r="57" spans="1:8" ht="15">
      <c r="A57" s="20" t="s">
        <v>49</v>
      </c>
      <c r="B57" s="46"/>
      <c r="C57" s="14"/>
      <c r="D57" s="21"/>
      <c r="E57" s="71"/>
      <c r="F57" s="16"/>
      <c r="G57" s="23"/>
      <c r="H57" s="18"/>
    </row>
    <row r="58" spans="1:8" ht="15">
      <c r="A58" s="20" t="s">
        <v>50</v>
      </c>
      <c r="B58" s="46"/>
      <c r="C58" s="14"/>
      <c r="D58" s="21"/>
      <c r="E58" s="70"/>
      <c r="F58" s="16"/>
      <c r="G58" s="23"/>
      <c r="H58" s="18"/>
    </row>
    <row r="59" spans="1:8" ht="15">
      <c r="A59" s="20" t="s">
        <v>33</v>
      </c>
      <c r="B59" s="46"/>
      <c r="C59" s="14"/>
      <c r="D59" s="21"/>
      <c r="E59" s="70"/>
      <c r="F59" s="16"/>
      <c r="G59" s="23"/>
      <c r="H59" s="18"/>
    </row>
    <row r="60" spans="1:8" ht="15.75">
      <c r="A60" s="50"/>
      <c r="B60" s="25"/>
      <c r="C60" s="14"/>
      <c r="D60" s="21"/>
      <c r="E60" s="26"/>
      <c r="F60" s="26"/>
      <c r="G60" s="23"/>
      <c r="H60" s="18"/>
    </row>
    <row r="61" spans="1:8" ht="15.75">
      <c r="A61" s="28" t="s">
        <v>51</v>
      </c>
      <c r="B61" s="28"/>
      <c r="C61" s="29"/>
      <c r="D61" s="30">
        <f>SUM(D44:D57)</f>
        <v>967</v>
      </c>
      <c r="E61" s="31">
        <f>SUM(E44:E60)</f>
        <v>45338566.4</v>
      </c>
      <c r="F61" s="31">
        <f>SUM(F44:F60)</f>
        <v>5047120.870000001</v>
      </c>
      <c r="G61" s="32">
        <f>1-(+F61/E61)</f>
        <v>0.8886793017346044</v>
      </c>
      <c r="H61" s="2"/>
    </row>
    <row r="62" spans="1:8" ht="15">
      <c r="A62" s="51"/>
      <c r="B62" s="51"/>
      <c r="C62" s="51"/>
      <c r="D62" s="52"/>
      <c r="E62" s="53"/>
      <c r="F62" s="54"/>
      <c r="G62" s="54"/>
      <c r="H62" s="2"/>
    </row>
    <row r="63" spans="1:8" ht="18">
      <c r="A63" s="55" t="s">
        <v>52</v>
      </c>
      <c r="B63" s="56"/>
      <c r="C63" s="56"/>
      <c r="D63" s="56"/>
      <c r="E63" s="56"/>
      <c r="F63" s="57">
        <f>F61+F39</f>
        <v>5289226.370000001</v>
      </c>
      <c r="G63" s="56"/>
      <c r="H63" s="2"/>
    </row>
    <row r="64" spans="1:8" ht="18">
      <c r="A64" s="58"/>
      <c r="B64" s="59"/>
      <c r="C64" s="59"/>
      <c r="D64" s="56"/>
      <c r="E64" s="56"/>
      <c r="F64" s="57"/>
      <c r="G64" s="56"/>
      <c r="H64" s="2"/>
    </row>
    <row r="65" spans="1:8" ht="15.75">
      <c r="A65" s="4" t="s">
        <v>53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54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55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56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JANUARY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79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139</v>
      </c>
      <c r="B9" s="13"/>
      <c r="C9" s="14"/>
      <c r="D9" s="15">
        <v>7</v>
      </c>
      <c r="E9" s="121">
        <v>10000</v>
      </c>
      <c r="F9" s="16">
        <v>-11920</v>
      </c>
      <c r="G9" s="17">
        <f>F9/E9</f>
        <v>-1.192</v>
      </c>
      <c r="H9" s="18"/>
    </row>
    <row r="10" spans="1:8" ht="15.75">
      <c r="A10" s="112" t="s">
        <v>11</v>
      </c>
      <c r="B10" s="13"/>
      <c r="C10" s="14"/>
      <c r="D10" s="15"/>
      <c r="E10" s="121"/>
      <c r="F10" s="16"/>
      <c r="G10" s="17"/>
      <c r="H10" s="18"/>
    </row>
    <row r="11" spans="1:8" ht="15.75">
      <c r="A11" s="112" t="s">
        <v>120</v>
      </c>
      <c r="B11" s="13"/>
      <c r="C11" s="14"/>
      <c r="D11" s="15">
        <v>8</v>
      </c>
      <c r="E11" s="121">
        <v>1706694</v>
      </c>
      <c r="F11" s="16">
        <v>317858</v>
      </c>
      <c r="G11" s="17">
        <f>F11/E11</f>
        <v>0.1862419390939442</v>
      </c>
      <c r="H11" s="18"/>
    </row>
    <row r="12" spans="1:8" ht="15.75">
      <c r="A12" s="112" t="s">
        <v>73</v>
      </c>
      <c r="B12" s="13"/>
      <c r="C12" s="14"/>
      <c r="D12" s="15"/>
      <c r="E12" s="121"/>
      <c r="F12" s="16"/>
      <c r="G12" s="17"/>
      <c r="H12" s="18"/>
    </row>
    <row r="13" spans="1:8" ht="15.75">
      <c r="A13" s="112" t="s">
        <v>74</v>
      </c>
      <c r="B13" s="13"/>
      <c r="C13" s="14"/>
      <c r="D13" s="15">
        <v>1</v>
      </c>
      <c r="E13" s="121">
        <v>150474</v>
      </c>
      <c r="F13" s="16">
        <v>44348.5</v>
      </c>
      <c r="G13" s="17">
        <f>F13/E13</f>
        <v>0.2947253346093013</v>
      </c>
      <c r="H13" s="18"/>
    </row>
    <row r="14" spans="1:8" ht="15.75">
      <c r="A14" s="112" t="s">
        <v>138</v>
      </c>
      <c r="B14" s="13"/>
      <c r="C14" s="14"/>
      <c r="D14" s="15"/>
      <c r="E14" s="121"/>
      <c r="F14" s="16"/>
      <c r="G14" s="17"/>
      <c r="H14" s="18"/>
    </row>
    <row r="15" spans="1:8" ht="15.75">
      <c r="A15" s="112" t="s">
        <v>27</v>
      </c>
      <c r="B15" s="13"/>
      <c r="C15" s="14"/>
      <c r="D15" s="15">
        <v>1</v>
      </c>
      <c r="E15" s="121">
        <v>333951</v>
      </c>
      <c r="F15" s="16">
        <v>89808</v>
      </c>
      <c r="G15" s="17">
        <f aca="true" t="shared" si="0" ref="G15:G20">F15/E15</f>
        <v>0.26892568071363765</v>
      </c>
      <c r="H15" s="18"/>
    </row>
    <row r="16" spans="1:8" ht="15.75">
      <c r="A16" s="112" t="s">
        <v>133</v>
      </c>
      <c r="B16" s="13"/>
      <c r="C16" s="14"/>
      <c r="D16" s="15">
        <v>1</v>
      </c>
      <c r="E16" s="121">
        <v>143685</v>
      </c>
      <c r="F16" s="16">
        <v>47109.5</v>
      </c>
      <c r="G16" s="17">
        <f t="shared" si="0"/>
        <v>0.32786651355395485</v>
      </c>
      <c r="H16" s="18"/>
    </row>
    <row r="17" spans="1:8" ht="15.75">
      <c r="A17" s="112" t="s">
        <v>17</v>
      </c>
      <c r="B17" s="13"/>
      <c r="C17" s="14"/>
      <c r="D17" s="15"/>
      <c r="E17" s="121"/>
      <c r="F17" s="16"/>
      <c r="G17" s="17"/>
      <c r="H17" s="18"/>
    </row>
    <row r="18" spans="1:8" ht="15.75">
      <c r="A18" s="112" t="s">
        <v>15</v>
      </c>
      <c r="B18" s="13"/>
      <c r="C18" s="14"/>
      <c r="D18" s="15">
        <v>2</v>
      </c>
      <c r="E18" s="121">
        <v>684888</v>
      </c>
      <c r="F18" s="16">
        <v>75010.5</v>
      </c>
      <c r="G18" s="17">
        <f t="shared" si="0"/>
        <v>0.10952228685566107</v>
      </c>
      <c r="H18" s="18"/>
    </row>
    <row r="19" spans="1:8" ht="15.75">
      <c r="A19" s="112" t="s">
        <v>16</v>
      </c>
      <c r="B19" s="13"/>
      <c r="C19" s="14"/>
      <c r="D19" s="15">
        <v>2</v>
      </c>
      <c r="E19" s="121">
        <v>1468601</v>
      </c>
      <c r="F19" s="16">
        <v>329576</v>
      </c>
      <c r="G19" s="17">
        <f t="shared" si="0"/>
        <v>0.22441493639184504</v>
      </c>
      <c r="H19" s="18"/>
    </row>
    <row r="20" spans="1:8" ht="15.75">
      <c r="A20" s="112" t="s">
        <v>121</v>
      </c>
      <c r="B20" s="13"/>
      <c r="C20" s="14"/>
      <c r="D20" s="15">
        <v>22</v>
      </c>
      <c r="E20" s="121">
        <v>2449239</v>
      </c>
      <c r="F20" s="16">
        <v>688132.5</v>
      </c>
      <c r="G20" s="17">
        <f t="shared" si="0"/>
        <v>0.28095767705805763</v>
      </c>
      <c r="H20" s="18"/>
    </row>
    <row r="21" spans="1:8" ht="15.75">
      <c r="A21" s="112" t="s">
        <v>130</v>
      </c>
      <c r="B21" s="13"/>
      <c r="C21" s="14"/>
      <c r="D21" s="15"/>
      <c r="E21" s="121"/>
      <c r="F21" s="16"/>
      <c r="G21" s="17"/>
      <c r="H21" s="18"/>
    </row>
    <row r="22" spans="1:8" ht="15.75">
      <c r="A22" s="112" t="s">
        <v>93</v>
      </c>
      <c r="B22" s="13"/>
      <c r="C22" s="14"/>
      <c r="D22" s="15">
        <v>1</v>
      </c>
      <c r="E22" s="121">
        <v>63550</v>
      </c>
      <c r="F22" s="16">
        <v>18112</v>
      </c>
      <c r="G22" s="17">
        <f>F22/E22</f>
        <v>0.2850039339103069</v>
      </c>
      <c r="H22" s="18"/>
    </row>
    <row r="23" spans="1:8" ht="15.75">
      <c r="A23" s="112" t="s">
        <v>144</v>
      </c>
      <c r="B23" s="13"/>
      <c r="C23" s="14"/>
      <c r="D23" s="15"/>
      <c r="E23" s="121"/>
      <c r="F23" s="16"/>
      <c r="G23" s="17"/>
      <c r="H23" s="18"/>
    </row>
    <row r="24" spans="1:8" ht="15.75">
      <c r="A24" s="112" t="s">
        <v>10</v>
      </c>
      <c r="B24" s="13"/>
      <c r="C24" s="14"/>
      <c r="D24" s="15"/>
      <c r="E24" s="121"/>
      <c r="F24" s="16"/>
      <c r="G24" s="17"/>
      <c r="H24" s="18"/>
    </row>
    <row r="25" spans="1:8" ht="15.75">
      <c r="A25" s="113" t="s">
        <v>22</v>
      </c>
      <c r="B25" s="13"/>
      <c r="C25" s="14"/>
      <c r="D25" s="15">
        <v>4</v>
      </c>
      <c r="E25" s="121">
        <v>708739</v>
      </c>
      <c r="F25" s="16">
        <v>139983.5</v>
      </c>
      <c r="G25" s="17">
        <f>F25/E25</f>
        <v>0.19751064919526087</v>
      </c>
      <c r="H25" s="18"/>
    </row>
    <row r="26" spans="1:8" ht="15.75">
      <c r="A26" s="113" t="s">
        <v>23</v>
      </c>
      <c r="B26" s="13"/>
      <c r="C26" s="14"/>
      <c r="D26" s="15">
        <v>13</v>
      </c>
      <c r="E26" s="121">
        <v>112227</v>
      </c>
      <c r="F26" s="16">
        <v>112227</v>
      </c>
      <c r="G26" s="17">
        <f>F26/E26</f>
        <v>1</v>
      </c>
      <c r="H26" s="18"/>
    </row>
    <row r="27" spans="1:8" ht="15.75">
      <c r="A27" s="114" t="s">
        <v>24</v>
      </c>
      <c r="B27" s="13"/>
      <c r="C27" s="14"/>
      <c r="D27" s="15"/>
      <c r="E27" s="121"/>
      <c r="F27" s="16"/>
      <c r="G27" s="17"/>
      <c r="H27" s="18"/>
    </row>
    <row r="28" spans="1:8" ht="15.75">
      <c r="A28" s="114" t="s">
        <v>25</v>
      </c>
      <c r="B28" s="13"/>
      <c r="C28" s="14"/>
      <c r="D28" s="15"/>
      <c r="E28" s="121">
        <v>27882</v>
      </c>
      <c r="F28" s="16">
        <v>-1618</v>
      </c>
      <c r="G28" s="17">
        <f aca="true" t="shared" si="1" ref="G28:G34">F28/E28</f>
        <v>-0.05803027042536404</v>
      </c>
      <c r="H28" s="18"/>
    </row>
    <row r="29" spans="1:8" ht="15.75">
      <c r="A29" s="114" t="s">
        <v>108</v>
      </c>
      <c r="B29" s="13"/>
      <c r="C29" s="14"/>
      <c r="D29" s="15">
        <v>1</v>
      </c>
      <c r="E29" s="121">
        <v>58460</v>
      </c>
      <c r="F29" s="16">
        <v>22289</v>
      </c>
      <c r="G29" s="17">
        <f t="shared" si="1"/>
        <v>0.3812692439274718</v>
      </c>
      <c r="H29" s="18"/>
    </row>
    <row r="30" spans="1:8" ht="15.75">
      <c r="A30" s="114" t="s">
        <v>77</v>
      </c>
      <c r="B30" s="13"/>
      <c r="C30" s="14"/>
      <c r="D30" s="15">
        <v>2</v>
      </c>
      <c r="E30" s="121">
        <v>182659</v>
      </c>
      <c r="F30" s="16">
        <v>69797</v>
      </c>
      <c r="G30" s="17">
        <f t="shared" si="1"/>
        <v>0.3821164026957336</v>
      </c>
      <c r="H30" s="18"/>
    </row>
    <row r="31" spans="1:8" ht="15.75">
      <c r="A31" s="114" t="s">
        <v>131</v>
      </c>
      <c r="B31" s="13"/>
      <c r="C31" s="14"/>
      <c r="D31" s="15"/>
      <c r="E31" s="121"/>
      <c r="F31" s="16"/>
      <c r="G31" s="17"/>
      <c r="H31" s="18"/>
    </row>
    <row r="32" spans="1:8" ht="15.75">
      <c r="A32" s="114" t="s">
        <v>60</v>
      </c>
      <c r="B32" s="13"/>
      <c r="C32" s="14"/>
      <c r="D32" s="15">
        <v>2</v>
      </c>
      <c r="E32" s="121">
        <v>129352</v>
      </c>
      <c r="F32" s="16">
        <v>48508.5</v>
      </c>
      <c r="G32" s="17">
        <f t="shared" si="1"/>
        <v>0.3750115962644567</v>
      </c>
      <c r="H32" s="18"/>
    </row>
    <row r="33" spans="1:8" ht="15.75">
      <c r="A33" s="114" t="s">
        <v>117</v>
      </c>
      <c r="B33" s="13"/>
      <c r="C33" s="14"/>
      <c r="D33" s="15">
        <v>1</v>
      </c>
      <c r="E33" s="121">
        <v>138544</v>
      </c>
      <c r="F33" s="16">
        <v>59348</v>
      </c>
      <c r="G33" s="17">
        <f t="shared" si="1"/>
        <v>0.4283693267120915</v>
      </c>
      <c r="H33" s="18"/>
    </row>
    <row r="34" spans="1:8" ht="15.75">
      <c r="A34" s="114" t="s">
        <v>122</v>
      </c>
      <c r="B34" s="13"/>
      <c r="C34" s="14"/>
      <c r="D34" s="15">
        <v>5</v>
      </c>
      <c r="E34" s="121">
        <v>3070530</v>
      </c>
      <c r="F34" s="16">
        <v>678764.5</v>
      </c>
      <c r="G34" s="17">
        <f t="shared" si="1"/>
        <v>0.22105776527179347</v>
      </c>
      <c r="H34" s="18"/>
    </row>
    <row r="35" spans="1:8" ht="15">
      <c r="A35" s="20" t="s">
        <v>31</v>
      </c>
      <c r="B35" s="13"/>
      <c r="C35" s="14"/>
      <c r="D35" s="21"/>
      <c r="E35" s="121">
        <v>101915</v>
      </c>
      <c r="F35" s="16">
        <v>14388</v>
      </c>
      <c r="G35" s="23"/>
      <c r="H35" s="18"/>
    </row>
    <row r="36" spans="1:8" ht="15">
      <c r="A36" s="20" t="s">
        <v>50</v>
      </c>
      <c r="B36" s="13"/>
      <c r="C36" s="14"/>
      <c r="D36" s="21"/>
      <c r="E36" s="121"/>
      <c r="F36" s="16"/>
      <c r="G36" s="23"/>
      <c r="H36" s="18"/>
    </row>
    <row r="37" spans="1:8" ht="15">
      <c r="A37" s="20" t="s">
        <v>33</v>
      </c>
      <c r="B37" s="13"/>
      <c r="C37" s="14"/>
      <c r="D37" s="21"/>
      <c r="E37" s="121"/>
      <c r="F37" s="16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34</v>
      </c>
      <c r="B39" s="28"/>
      <c r="C39" s="29"/>
      <c r="D39" s="30">
        <f>SUM(D9:D38)</f>
        <v>73</v>
      </c>
      <c r="E39" s="31">
        <f>SUM(E9:E38)</f>
        <v>11541390</v>
      </c>
      <c r="F39" s="31">
        <f>SUM(F9:F38)</f>
        <v>2741722.5</v>
      </c>
      <c r="G39" s="32">
        <f>F39/E39</f>
        <v>0.23755565837390472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35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36</v>
      </c>
      <c r="F42" s="39" t="s">
        <v>36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37</v>
      </c>
      <c r="F43" s="41" t="s">
        <v>8</v>
      </c>
      <c r="G43" s="41" t="s">
        <v>38</v>
      </c>
      <c r="H43" s="2"/>
    </row>
    <row r="44" spans="1:8" ht="15.75">
      <c r="A44" s="45" t="s">
        <v>39</v>
      </c>
      <c r="B44" s="46"/>
      <c r="C44" s="14"/>
      <c r="D44" s="15">
        <v>171</v>
      </c>
      <c r="E44" s="16">
        <v>14785411.45</v>
      </c>
      <c r="F44" s="16">
        <v>824737.98</v>
      </c>
      <c r="G44" s="17">
        <f>1-(+F44/E44)</f>
        <v>0.9442194772334185</v>
      </c>
      <c r="H44" s="18"/>
    </row>
    <row r="45" spans="1:8" ht="15.75">
      <c r="A45" s="45" t="s">
        <v>40</v>
      </c>
      <c r="B45" s="46"/>
      <c r="C45" s="14"/>
      <c r="D45" s="15">
        <v>3</v>
      </c>
      <c r="E45" s="16">
        <v>1425136.25</v>
      </c>
      <c r="F45" s="16">
        <v>158884.85</v>
      </c>
      <c r="G45" s="17">
        <f aca="true" t="shared" si="2" ref="G45:G53">1-(+F45/E45)</f>
        <v>0.8885125194170032</v>
      </c>
      <c r="H45" s="18"/>
    </row>
    <row r="46" spans="1:8" ht="15.75">
      <c r="A46" s="45" t="s">
        <v>41</v>
      </c>
      <c r="B46" s="46"/>
      <c r="C46" s="14"/>
      <c r="D46" s="15">
        <v>281</v>
      </c>
      <c r="E46" s="16">
        <v>9660121</v>
      </c>
      <c r="F46" s="16">
        <v>669668.56</v>
      </c>
      <c r="G46" s="17">
        <f t="shared" si="2"/>
        <v>0.930677000836739</v>
      </c>
      <c r="H46" s="18"/>
    </row>
    <row r="47" spans="1:8" ht="15.75">
      <c r="A47" s="45" t="s">
        <v>42</v>
      </c>
      <c r="B47" s="46"/>
      <c r="C47" s="14"/>
      <c r="D47" s="15">
        <v>36</v>
      </c>
      <c r="E47" s="16">
        <v>3595604.75</v>
      </c>
      <c r="F47" s="16">
        <v>278504.95</v>
      </c>
      <c r="G47" s="17">
        <f t="shared" si="2"/>
        <v>0.9225429463569376</v>
      </c>
      <c r="H47" s="18"/>
    </row>
    <row r="48" spans="1:8" ht="15.75">
      <c r="A48" s="45" t="s">
        <v>43</v>
      </c>
      <c r="B48" s="46"/>
      <c r="C48" s="14"/>
      <c r="D48" s="15">
        <v>100</v>
      </c>
      <c r="E48" s="16">
        <v>12358826.53</v>
      </c>
      <c r="F48" s="16">
        <v>867831.52</v>
      </c>
      <c r="G48" s="17">
        <f t="shared" si="2"/>
        <v>0.9297804271389833</v>
      </c>
      <c r="H48" s="18"/>
    </row>
    <row r="49" spans="1:8" ht="15.75">
      <c r="A49" s="45" t="s">
        <v>44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45</v>
      </c>
      <c r="B50" s="46"/>
      <c r="C50" s="14"/>
      <c r="D50" s="15">
        <v>21</v>
      </c>
      <c r="E50" s="16">
        <v>2820710.24</v>
      </c>
      <c r="F50" s="16">
        <v>165277.24</v>
      </c>
      <c r="G50" s="17">
        <f t="shared" si="2"/>
        <v>0.9414058070707751</v>
      </c>
      <c r="H50" s="18"/>
    </row>
    <row r="51" spans="1:8" ht="15.75">
      <c r="A51" s="45" t="s">
        <v>46</v>
      </c>
      <c r="B51" s="46"/>
      <c r="C51" s="14"/>
      <c r="D51" s="15">
        <v>3</v>
      </c>
      <c r="E51" s="16">
        <v>386440</v>
      </c>
      <c r="F51" s="16">
        <v>57600</v>
      </c>
      <c r="G51" s="17">
        <f t="shared" si="2"/>
        <v>0.850947106924749</v>
      </c>
      <c r="H51" s="18"/>
    </row>
    <row r="52" spans="1:8" ht="15.75">
      <c r="A52" s="45" t="s">
        <v>47</v>
      </c>
      <c r="B52" s="46"/>
      <c r="C52" s="14"/>
      <c r="D52" s="15">
        <v>3</v>
      </c>
      <c r="E52" s="16">
        <v>464775</v>
      </c>
      <c r="F52" s="16">
        <v>-17875</v>
      </c>
      <c r="G52" s="17">
        <f t="shared" si="2"/>
        <v>1.0384594696358453</v>
      </c>
      <c r="H52" s="18"/>
    </row>
    <row r="53" spans="1:8" ht="15.75">
      <c r="A53" s="47" t="s">
        <v>68</v>
      </c>
      <c r="B53" s="48"/>
      <c r="C53" s="14"/>
      <c r="D53" s="15">
        <v>2</v>
      </c>
      <c r="E53" s="16">
        <v>242700</v>
      </c>
      <c r="F53" s="16">
        <v>6000</v>
      </c>
      <c r="G53" s="17">
        <f t="shared" si="2"/>
        <v>0.9752781211372065</v>
      </c>
      <c r="H53" s="18"/>
    </row>
    <row r="54" spans="1:8" ht="15.75">
      <c r="A54" s="45" t="s">
        <v>69</v>
      </c>
      <c r="B54" s="48"/>
      <c r="C54" s="14"/>
      <c r="D54" s="15">
        <v>1476</v>
      </c>
      <c r="E54" s="16">
        <v>81588213.24</v>
      </c>
      <c r="F54" s="16">
        <v>9250501.34</v>
      </c>
      <c r="G54" s="17">
        <f>1-(+F54/E54)</f>
        <v>0.8866196356967799</v>
      </c>
      <c r="H54" s="18"/>
    </row>
    <row r="55" spans="1:8" ht="15.75">
      <c r="A55" s="45" t="s">
        <v>70</v>
      </c>
      <c r="B55" s="48"/>
      <c r="C55" s="14"/>
      <c r="D55" s="15">
        <v>16</v>
      </c>
      <c r="E55" s="16">
        <v>875308.96</v>
      </c>
      <c r="F55" s="16">
        <v>53798.03</v>
      </c>
      <c r="G55" s="17">
        <f>1-(+F55/E55)</f>
        <v>0.9385382391150205</v>
      </c>
      <c r="H55" s="18"/>
    </row>
    <row r="56" spans="1:8" ht="15">
      <c r="A56" s="20" t="s">
        <v>48</v>
      </c>
      <c r="B56" s="48"/>
      <c r="C56" s="14"/>
      <c r="D56" s="21"/>
      <c r="E56" s="71"/>
      <c r="F56" s="16"/>
      <c r="G56" s="23"/>
      <c r="H56" s="18"/>
    </row>
    <row r="57" spans="1:8" ht="15">
      <c r="A57" s="20" t="s">
        <v>49</v>
      </c>
      <c r="B57" s="46"/>
      <c r="C57" s="14"/>
      <c r="D57" s="21"/>
      <c r="E57" s="71"/>
      <c r="F57" s="16"/>
      <c r="G57" s="23"/>
      <c r="H57" s="18"/>
    </row>
    <row r="58" spans="1:8" ht="15">
      <c r="A58" s="20" t="s">
        <v>50</v>
      </c>
      <c r="B58" s="46"/>
      <c r="C58" s="14"/>
      <c r="D58" s="21"/>
      <c r="E58" s="70"/>
      <c r="F58" s="16"/>
      <c r="G58" s="23"/>
      <c r="H58" s="18"/>
    </row>
    <row r="59" spans="1:8" ht="15">
      <c r="A59" s="20" t="s">
        <v>33</v>
      </c>
      <c r="B59" s="46"/>
      <c r="C59" s="14"/>
      <c r="D59" s="21"/>
      <c r="E59" s="70"/>
      <c r="F59" s="16"/>
      <c r="G59" s="23"/>
      <c r="H59" s="18"/>
    </row>
    <row r="60" spans="1:8" ht="15.75">
      <c r="A60" s="50"/>
      <c r="B60" s="25"/>
      <c r="C60" s="14"/>
      <c r="D60" s="21"/>
      <c r="E60" s="72"/>
      <c r="F60" s="26"/>
      <c r="G60" s="23"/>
      <c r="H60" s="18"/>
    </row>
    <row r="61" spans="1:8" ht="15.75">
      <c r="A61" s="28" t="s">
        <v>51</v>
      </c>
      <c r="B61" s="28"/>
      <c r="C61" s="29"/>
      <c r="D61" s="30">
        <f>SUM(D44:D57)</f>
        <v>2112</v>
      </c>
      <c r="E61" s="31">
        <f>SUM(E44:E60)</f>
        <v>128203247.41999999</v>
      </c>
      <c r="F61" s="31">
        <f>SUM(F44:F60)</f>
        <v>12314929.47</v>
      </c>
      <c r="G61" s="32">
        <f>1-(F61/E61)</f>
        <v>0.9039421409532966</v>
      </c>
      <c r="H61" s="18"/>
    </row>
    <row r="62" spans="1:8" ht="15">
      <c r="A62" s="51"/>
      <c r="B62" s="51"/>
      <c r="C62" s="73"/>
      <c r="D62" s="74"/>
      <c r="E62" s="53"/>
      <c r="F62" s="54"/>
      <c r="G62" s="54"/>
      <c r="H62" s="2"/>
    </row>
    <row r="63" spans="1:8" ht="18">
      <c r="A63" s="55" t="s">
        <v>52</v>
      </c>
      <c r="B63" s="56"/>
      <c r="C63" s="59"/>
      <c r="D63" s="75"/>
      <c r="E63" s="56"/>
      <c r="F63" s="57">
        <f>F61+F39</f>
        <v>15056651.97</v>
      </c>
      <c r="G63" s="56"/>
      <c r="H63" s="2"/>
    </row>
    <row r="64" spans="1:8" ht="18">
      <c r="A64" s="58"/>
      <c r="B64" s="59"/>
      <c r="C64" s="59"/>
      <c r="D64" s="75"/>
      <c r="E64" s="56"/>
      <c r="F64" s="57"/>
      <c r="G64" s="56"/>
      <c r="H64" s="2"/>
    </row>
    <row r="65" spans="1:8" ht="18">
      <c r="A65" s="58"/>
      <c r="B65" s="59"/>
      <c r="C65" s="59"/>
      <c r="D65" s="75"/>
      <c r="E65" s="56"/>
      <c r="F65" s="57"/>
      <c r="G65" s="56"/>
      <c r="H65" s="2"/>
    </row>
    <row r="66" spans="1:8" ht="15.75">
      <c r="A66" s="4" t="s">
        <v>53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54</v>
      </c>
      <c r="B67" s="60"/>
      <c r="C67" s="60"/>
      <c r="D67" s="60"/>
      <c r="E67" s="60"/>
      <c r="F67" s="61"/>
      <c r="G67" s="60"/>
      <c r="H67" s="2"/>
    </row>
    <row r="68" spans="1:8" ht="15.75">
      <c r="A68" s="4" t="s">
        <v>55</v>
      </c>
      <c r="B68" s="60"/>
      <c r="C68" s="60"/>
      <c r="D68" s="60"/>
      <c r="E68" s="60"/>
      <c r="F68" s="61"/>
      <c r="G68" s="60"/>
      <c r="H68" s="2"/>
    </row>
    <row r="69" spans="1:8" ht="15.75">
      <c r="A69" s="4"/>
      <c r="B69" s="60"/>
      <c r="C69" s="60"/>
      <c r="D69" s="60"/>
      <c r="E69" s="60"/>
      <c r="F69" s="61"/>
      <c r="G69" s="60"/>
      <c r="H69" s="2"/>
    </row>
    <row r="70" spans="1:8" ht="18">
      <c r="A70" s="62" t="s">
        <v>56</v>
      </c>
      <c r="B70" s="59"/>
      <c r="C70" s="59"/>
      <c r="D70" s="59"/>
      <c r="E70" s="59"/>
      <c r="F70" s="57"/>
      <c r="G70" s="59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77" customWidth="1"/>
    <col min="2" max="2" width="15.6640625" style="77" customWidth="1"/>
    <col min="3" max="3" width="3.6640625" style="77" customWidth="1"/>
    <col min="4" max="4" width="7.6640625" style="77" customWidth="1"/>
    <col min="5" max="6" width="14.6640625" style="77" customWidth="1"/>
    <col min="7" max="7" width="11.6640625" style="77" customWidth="1"/>
    <col min="8" max="16384" width="8.88671875" style="77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  JANUARY 2018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80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 customHeight="1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 customHeight="1">
      <c r="A11" s="112" t="s">
        <v>81</v>
      </c>
      <c r="B11" s="13"/>
      <c r="C11" s="14"/>
      <c r="D11" s="15"/>
      <c r="E11" s="16"/>
      <c r="F11" s="16"/>
      <c r="G11" s="17"/>
      <c r="H11" s="18"/>
    </row>
    <row r="12" spans="1:8" ht="15.75" customHeight="1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 customHeight="1">
      <c r="A13" s="112" t="s">
        <v>140</v>
      </c>
      <c r="B13" s="13"/>
      <c r="C13" s="14"/>
      <c r="D13" s="15">
        <v>1</v>
      </c>
      <c r="E13" s="16">
        <v>82949</v>
      </c>
      <c r="F13" s="16">
        <v>30676</v>
      </c>
      <c r="G13" s="17">
        <f>F13/E13</f>
        <v>0.3698175987655065</v>
      </c>
      <c r="H13" s="18"/>
    </row>
    <row r="14" spans="1:8" ht="15.75" customHeight="1">
      <c r="A14" s="112" t="s">
        <v>116</v>
      </c>
      <c r="B14" s="13"/>
      <c r="C14" s="14"/>
      <c r="D14" s="15">
        <v>1</v>
      </c>
      <c r="E14" s="16">
        <v>71623</v>
      </c>
      <c r="F14" s="16">
        <v>21623</v>
      </c>
      <c r="G14" s="17">
        <f>F14/E14</f>
        <v>0.3019002275805258</v>
      </c>
      <c r="H14" s="18"/>
    </row>
    <row r="15" spans="1:8" ht="15.75" customHeight="1">
      <c r="A15" s="112" t="s">
        <v>13</v>
      </c>
      <c r="B15" s="13"/>
      <c r="C15" s="14"/>
      <c r="D15" s="15"/>
      <c r="E15" s="16"/>
      <c r="F15" s="16"/>
      <c r="G15" s="17"/>
      <c r="H15" s="18"/>
    </row>
    <row r="16" spans="1:8" ht="15.75" customHeight="1">
      <c r="A16" s="112" t="s">
        <v>82</v>
      </c>
      <c r="B16" s="13"/>
      <c r="C16" s="14"/>
      <c r="D16" s="15"/>
      <c r="E16" s="16"/>
      <c r="F16" s="16"/>
      <c r="G16" s="17"/>
      <c r="H16" s="18"/>
    </row>
    <row r="17" spans="1:8" ht="15.75" customHeight="1">
      <c r="A17" s="112" t="s">
        <v>27</v>
      </c>
      <c r="B17" s="13"/>
      <c r="C17" s="14"/>
      <c r="D17" s="15"/>
      <c r="E17" s="16"/>
      <c r="F17" s="16"/>
      <c r="G17" s="17"/>
      <c r="H17" s="18"/>
    </row>
    <row r="18" spans="1:8" ht="15.75" customHeight="1">
      <c r="A18" s="112" t="s">
        <v>15</v>
      </c>
      <c r="B18" s="13"/>
      <c r="C18" s="14"/>
      <c r="D18" s="15">
        <v>2</v>
      </c>
      <c r="E18" s="16">
        <v>197857</v>
      </c>
      <c r="F18" s="16">
        <v>63404.5</v>
      </c>
      <c r="G18" s="17">
        <f>F18/E18</f>
        <v>0.3204561880550094</v>
      </c>
      <c r="H18" s="18"/>
    </row>
    <row r="19" spans="1:8" ht="15.75" customHeight="1">
      <c r="A19" s="112" t="s">
        <v>16</v>
      </c>
      <c r="B19" s="13"/>
      <c r="C19" s="14"/>
      <c r="D19" s="15"/>
      <c r="E19" s="16"/>
      <c r="F19" s="16"/>
      <c r="G19" s="17"/>
      <c r="H19" s="18"/>
    </row>
    <row r="20" spans="1:8" ht="15.75" customHeight="1">
      <c r="A20" s="112" t="s">
        <v>17</v>
      </c>
      <c r="B20" s="13"/>
      <c r="C20" s="14"/>
      <c r="D20" s="15"/>
      <c r="E20" s="16"/>
      <c r="F20" s="16"/>
      <c r="G20" s="17"/>
      <c r="H20" s="18"/>
    </row>
    <row r="21" spans="1:8" ht="15.75" customHeight="1">
      <c r="A21" s="112" t="s">
        <v>83</v>
      </c>
      <c r="B21" s="13"/>
      <c r="C21" s="14"/>
      <c r="D21" s="15"/>
      <c r="E21" s="16"/>
      <c r="F21" s="16"/>
      <c r="G21" s="17"/>
      <c r="H21" s="18"/>
    </row>
    <row r="22" spans="1:8" ht="15.75" customHeight="1">
      <c r="A22" s="112" t="s">
        <v>19</v>
      </c>
      <c r="B22" s="13"/>
      <c r="C22" s="14"/>
      <c r="D22" s="15"/>
      <c r="E22" s="16"/>
      <c r="F22" s="16"/>
      <c r="G22" s="17"/>
      <c r="H22" s="18"/>
    </row>
    <row r="23" spans="1:8" ht="15.75" customHeight="1">
      <c r="A23" s="112" t="s">
        <v>20</v>
      </c>
      <c r="B23" s="13"/>
      <c r="C23" s="14"/>
      <c r="D23" s="15"/>
      <c r="E23" s="16"/>
      <c r="F23" s="16"/>
      <c r="G23" s="17"/>
      <c r="H23" s="18"/>
    </row>
    <row r="24" spans="1:8" ht="15.75" customHeight="1">
      <c r="A24" s="112" t="s">
        <v>21</v>
      </c>
      <c r="B24" s="13"/>
      <c r="C24" s="14"/>
      <c r="D24" s="15"/>
      <c r="E24" s="16"/>
      <c r="F24" s="16"/>
      <c r="G24" s="17"/>
      <c r="H24" s="18"/>
    </row>
    <row r="25" spans="1:8" ht="15.75" customHeight="1">
      <c r="A25" s="113" t="s">
        <v>22</v>
      </c>
      <c r="B25" s="13"/>
      <c r="C25" s="14"/>
      <c r="D25" s="15">
        <v>1</v>
      </c>
      <c r="E25" s="16">
        <v>15359</v>
      </c>
      <c r="F25" s="16">
        <v>-2758</v>
      </c>
      <c r="G25" s="17">
        <f>F25/E25</f>
        <v>-0.1795689823556221</v>
      </c>
      <c r="H25" s="18"/>
    </row>
    <row r="26" spans="1:8" ht="15.75" customHeight="1">
      <c r="A26" s="113" t="s">
        <v>23</v>
      </c>
      <c r="B26" s="13"/>
      <c r="C26" s="14"/>
      <c r="D26" s="15"/>
      <c r="E26" s="16"/>
      <c r="F26" s="16"/>
      <c r="G26" s="17"/>
      <c r="H26" s="18"/>
    </row>
    <row r="27" spans="1:8" ht="15.75" customHeight="1">
      <c r="A27" s="114" t="s">
        <v>24</v>
      </c>
      <c r="B27" s="13"/>
      <c r="C27" s="14"/>
      <c r="D27" s="15"/>
      <c r="E27" s="16"/>
      <c r="F27" s="16"/>
      <c r="G27" s="17"/>
      <c r="H27" s="18"/>
    </row>
    <row r="28" spans="1:8" ht="15.75" customHeight="1">
      <c r="A28" s="114" t="s">
        <v>25</v>
      </c>
      <c r="B28" s="13"/>
      <c r="C28" s="14"/>
      <c r="D28" s="15"/>
      <c r="E28" s="16"/>
      <c r="F28" s="16"/>
      <c r="G28" s="17"/>
      <c r="H28" s="18"/>
    </row>
    <row r="29" spans="1:8" ht="15.75" customHeight="1">
      <c r="A29" s="114" t="s">
        <v>26</v>
      </c>
      <c r="B29" s="13"/>
      <c r="C29" s="14"/>
      <c r="D29" s="15"/>
      <c r="E29" s="16"/>
      <c r="F29" s="16"/>
      <c r="G29" s="17"/>
      <c r="H29" s="18"/>
    </row>
    <row r="30" spans="1:8" ht="15.75" customHeight="1">
      <c r="A30" s="114" t="s">
        <v>135</v>
      </c>
      <c r="B30" s="13"/>
      <c r="C30" s="14"/>
      <c r="D30" s="15">
        <v>1</v>
      </c>
      <c r="E30" s="16">
        <v>73182</v>
      </c>
      <c r="F30" s="16">
        <v>17541</v>
      </c>
      <c r="G30" s="17">
        <f>F30/E30</f>
        <v>0.23969008772649011</v>
      </c>
      <c r="H30" s="18"/>
    </row>
    <row r="31" spans="1:8" ht="15.75" customHeight="1">
      <c r="A31" s="114" t="s">
        <v>30</v>
      </c>
      <c r="B31" s="13"/>
      <c r="C31" s="14"/>
      <c r="D31" s="15"/>
      <c r="E31" s="16"/>
      <c r="F31" s="16"/>
      <c r="G31" s="17"/>
      <c r="H31" s="18"/>
    </row>
    <row r="32" spans="1:8" ht="15.75" customHeight="1">
      <c r="A32" s="114" t="s">
        <v>60</v>
      </c>
      <c r="B32" s="13"/>
      <c r="C32" s="14"/>
      <c r="D32" s="15"/>
      <c r="E32" s="16"/>
      <c r="F32" s="16"/>
      <c r="G32" s="17"/>
      <c r="H32" s="18"/>
    </row>
    <row r="33" spans="1:8" ht="15.75" customHeight="1">
      <c r="A33" s="114" t="s">
        <v>75</v>
      </c>
      <c r="B33" s="13"/>
      <c r="C33" s="14"/>
      <c r="D33" s="15">
        <v>6</v>
      </c>
      <c r="E33" s="16">
        <v>166297</v>
      </c>
      <c r="F33" s="16">
        <v>30591.5</v>
      </c>
      <c r="G33" s="17">
        <f>F33/E33</f>
        <v>0.18395701666295844</v>
      </c>
      <c r="H33" s="18"/>
    </row>
    <row r="34" spans="1:8" ht="15.75" customHeight="1">
      <c r="A34" s="114" t="s">
        <v>142</v>
      </c>
      <c r="B34" s="13"/>
      <c r="C34" s="14"/>
      <c r="D34" s="15"/>
      <c r="E34" s="16"/>
      <c r="F34" s="16"/>
      <c r="G34" s="17"/>
      <c r="H34" s="18"/>
    </row>
    <row r="35" spans="1:8" ht="15.75" customHeight="1">
      <c r="A35" s="20" t="s">
        <v>31</v>
      </c>
      <c r="B35" s="13"/>
      <c r="C35" s="14"/>
      <c r="D35" s="21"/>
      <c r="E35" s="70"/>
      <c r="F35" s="16"/>
      <c r="G35" s="23"/>
      <c r="H35" s="18"/>
    </row>
    <row r="36" spans="1:8" ht="15.75" customHeight="1">
      <c r="A36" s="20" t="s">
        <v>50</v>
      </c>
      <c r="B36" s="13"/>
      <c r="C36" s="14"/>
      <c r="D36" s="21"/>
      <c r="E36" s="70"/>
      <c r="F36" s="16"/>
      <c r="G36" s="23"/>
      <c r="H36" s="18"/>
    </row>
    <row r="37" spans="1:8" ht="15.75" customHeight="1">
      <c r="A37" s="20" t="s">
        <v>33</v>
      </c>
      <c r="B37" s="13"/>
      <c r="C37" s="14"/>
      <c r="D37" s="21"/>
      <c r="E37" s="22"/>
      <c r="F37" s="19"/>
      <c r="G37" s="23"/>
      <c r="H37" s="18"/>
    </row>
    <row r="38" spans="1:8" ht="15.75" customHeight="1">
      <c r="A38" s="24"/>
      <c r="B38" s="25"/>
      <c r="C38" s="14"/>
      <c r="D38" s="21"/>
      <c r="E38" s="26"/>
      <c r="F38" s="26"/>
      <c r="G38" s="23"/>
      <c r="H38" s="18"/>
    </row>
    <row r="39" spans="1:8" ht="15.75" customHeight="1">
      <c r="A39" s="27" t="s">
        <v>34</v>
      </c>
      <c r="B39" s="28"/>
      <c r="C39" s="29"/>
      <c r="D39" s="30">
        <f>SUM(D9:D38)</f>
        <v>12</v>
      </c>
      <c r="E39" s="31">
        <f>SUM(E9:E38)</f>
        <v>607267</v>
      </c>
      <c r="F39" s="31">
        <f>SUM(F9:F38)</f>
        <v>161078</v>
      </c>
      <c r="G39" s="32">
        <f>F39/E39</f>
        <v>0.2652507052087467</v>
      </c>
      <c r="H39" s="18"/>
    </row>
    <row r="40" spans="1:8" ht="15.75" customHeight="1">
      <c r="A40" s="33"/>
      <c r="B40" s="33"/>
      <c r="C40" s="33"/>
      <c r="D40" s="34"/>
      <c r="E40" s="35"/>
      <c r="F40" s="36"/>
      <c r="G40" s="36"/>
      <c r="H40" s="2"/>
    </row>
    <row r="41" spans="1:8" ht="15.75" customHeight="1">
      <c r="A41" s="37" t="s">
        <v>35</v>
      </c>
      <c r="B41" s="38"/>
      <c r="C41" s="38"/>
      <c r="D41" s="39"/>
      <c r="E41" s="40"/>
      <c r="F41" s="41"/>
      <c r="G41" s="41"/>
      <c r="H41" s="2"/>
    </row>
    <row r="42" spans="1:8" ht="15.75" customHeight="1">
      <c r="A42" s="42"/>
      <c r="B42" s="42"/>
      <c r="C42" s="42"/>
      <c r="D42" s="43"/>
      <c r="E42" s="39" t="s">
        <v>36</v>
      </c>
      <c r="F42" s="39" t="s">
        <v>36</v>
      </c>
      <c r="G42" s="39" t="s">
        <v>5</v>
      </c>
      <c r="H42" s="2"/>
    </row>
    <row r="43" spans="1:8" ht="15.75" customHeight="1">
      <c r="A43" s="42"/>
      <c r="B43" s="42"/>
      <c r="C43" s="42"/>
      <c r="D43" s="43" t="s">
        <v>6</v>
      </c>
      <c r="E43" s="44" t="s">
        <v>37</v>
      </c>
      <c r="F43" s="41" t="s">
        <v>8</v>
      </c>
      <c r="G43" s="41" t="s">
        <v>38</v>
      </c>
      <c r="H43" s="2"/>
    </row>
    <row r="44" spans="1:8" ht="15.75" customHeight="1">
      <c r="A44" s="45" t="s">
        <v>39</v>
      </c>
      <c r="B44" s="46"/>
      <c r="C44" s="14"/>
      <c r="D44" s="15">
        <v>24</v>
      </c>
      <c r="E44" s="16">
        <v>976785.95</v>
      </c>
      <c r="F44" s="16">
        <v>60806.45</v>
      </c>
      <c r="G44" s="17">
        <f>1-(+F44/E44)</f>
        <v>0.9377484391539416</v>
      </c>
      <c r="H44" s="18"/>
    </row>
    <row r="45" spans="1:8" ht="15.75" customHeight="1">
      <c r="A45" s="45" t="s">
        <v>40</v>
      </c>
      <c r="B45" s="46"/>
      <c r="C45" s="14"/>
      <c r="D45" s="15"/>
      <c r="E45" s="16"/>
      <c r="F45" s="16"/>
      <c r="G45" s="17"/>
      <c r="H45" s="18"/>
    </row>
    <row r="46" spans="1:8" ht="15.75" customHeight="1">
      <c r="A46" s="45" t="s">
        <v>41</v>
      </c>
      <c r="B46" s="46"/>
      <c r="C46" s="14"/>
      <c r="D46" s="15">
        <v>40</v>
      </c>
      <c r="E46" s="16">
        <v>1223739.25</v>
      </c>
      <c r="F46" s="16">
        <v>129873.39</v>
      </c>
      <c r="G46" s="17">
        <f>1-(+F46/E46)</f>
        <v>0.8938716805888183</v>
      </c>
      <c r="H46" s="18"/>
    </row>
    <row r="47" spans="1:8" ht="15.75" customHeight="1">
      <c r="A47" s="45" t="s">
        <v>42</v>
      </c>
      <c r="B47" s="46"/>
      <c r="C47" s="14"/>
      <c r="D47" s="15">
        <v>12</v>
      </c>
      <c r="E47" s="16">
        <v>855962.5</v>
      </c>
      <c r="F47" s="16">
        <v>98533</v>
      </c>
      <c r="G47" s="17">
        <f>1-(+F47/E47)</f>
        <v>0.884886312192415</v>
      </c>
      <c r="H47" s="18"/>
    </row>
    <row r="48" spans="1:8" ht="15.75" customHeight="1">
      <c r="A48" s="45" t="s">
        <v>43</v>
      </c>
      <c r="B48" s="46"/>
      <c r="C48" s="14"/>
      <c r="D48" s="15">
        <v>25</v>
      </c>
      <c r="E48" s="16">
        <v>1016430.05</v>
      </c>
      <c r="F48" s="16">
        <v>130066.19</v>
      </c>
      <c r="G48" s="17">
        <f>1-(+F48/E48)</f>
        <v>0.8720362606359385</v>
      </c>
      <c r="H48" s="18"/>
    </row>
    <row r="49" spans="1:8" ht="15.75" customHeight="1">
      <c r="A49" s="45" t="s">
        <v>44</v>
      </c>
      <c r="B49" s="46"/>
      <c r="C49" s="14"/>
      <c r="D49" s="15"/>
      <c r="E49" s="16"/>
      <c r="F49" s="16"/>
      <c r="G49" s="17"/>
      <c r="H49" s="18"/>
    </row>
    <row r="50" spans="1:8" ht="15.75" customHeight="1">
      <c r="A50" s="45" t="s">
        <v>45</v>
      </c>
      <c r="B50" s="46"/>
      <c r="C50" s="14"/>
      <c r="D50" s="15">
        <v>12</v>
      </c>
      <c r="E50" s="16">
        <v>965149.5</v>
      </c>
      <c r="F50" s="16">
        <v>56726.69</v>
      </c>
      <c r="G50" s="17">
        <f>1-(+F50/E50)</f>
        <v>0.9412249708464855</v>
      </c>
      <c r="H50" s="18"/>
    </row>
    <row r="51" spans="1:8" ht="15.75" customHeight="1">
      <c r="A51" s="45" t="s">
        <v>46</v>
      </c>
      <c r="B51" s="46"/>
      <c r="C51" s="14"/>
      <c r="D51" s="15"/>
      <c r="E51" s="16"/>
      <c r="F51" s="16"/>
      <c r="G51" s="17"/>
      <c r="H51" s="18"/>
    </row>
    <row r="52" spans="1:8" ht="15.75" customHeight="1">
      <c r="A52" s="45" t="s">
        <v>47</v>
      </c>
      <c r="B52" s="46"/>
      <c r="C52" s="14"/>
      <c r="D52" s="15"/>
      <c r="E52" s="16"/>
      <c r="F52" s="16"/>
      <c r="G52" s="17"/>
      <c r="H52" s="18"/>
    </row>
    <row r="53" spans="1:8" ht="15.75" customHeight="1">
      <c r="A53" s="45" t="s">
        <v>69</v>
      </c>
      <c r="B53" s="48"/>
      <c r="C53" s="14"/>
      <c r="D53" s="15">
        <v>324</v>
      </c>
      <c r="E53" s="16">
        <v>15735023.35</v>
      </c>
      <c r="F53" s="16">
        <v>1917006.26</v>
      </c>
      <c r="G53" s="17">
        <f>1-(+F53/E53)</f>
        <v>0.8781694683662481</v>
      </c>
      <c r="H53" s="18"/>
    </row>
    <row r="54" spans="1:8" ht="15.75" customHeight="1">
      <c r="A54" s="45" t="s">
        <v>70</v>
      </c>
      <c r="B54" s="48"/>
      <c r="C54" s="14"/>
      <c r="D54" s="15"/>
      <c r="E54" s="16"/>
      <c r="F54" s="16"/>
      <c r="G54" s="17"/>
      <c r="H54" s="18"/>
    </row>
    <row r="55" spans="1:8" ht="15.75" customHeight="1">
      <c r="A55" s="49" t="s">
        <v>48</v>
      </c>
      <c r="B55" s="48"/>
      <c r="C55" s="14"/>
      <c r="D55" s="21"/>
      <c r="E55" s="71"/>
      <c r="F55" s="16"/>
      <c r="G55" s="23"/>
      <c r="H55" s="18"/>
    </row>
    <row r="56" spans="1:8" ht="15.75" customHeight="1">
      <c r="A56" s="20" t="s">
        <v>49</v>
      </c>
      <c r="B56" s="46"/>
      <c r="C56" s="14"/>
      <c r="D56" s="21"/>
      <c r="E56" s="71"/>
      <c r="F56" s="16"/>
      <c r="G56" s="23"/>
      <c r="H56" s="18"/>
    </row>
    <row r="57" spans="1:8" ht="15.75" customHeight="1">
      <c r="A57" s="20" t="s">
        <v>32</v>
      </c>
      <c r="B57" s="46"/>
      <c r="C57" s="14"/>
      <c r="D57" s="21"/>
      <c r="E57" s="70"/>
      <c r="F57" s="16"/>
      <c r="G57" s="23"/>
      <c r="H57" s="18"/>
    </row>
    <row r="58" spans="1:8" ht="15.75" customHeight="1">
      <c r="A58" s="20" t="s">
        <v>33</v>
      </c>
      <c r="B58" s="46"/>
      <c r="C58" s="14"/>
      <c r="D58" s="21"/>
      <c r="E58" s="70"/>
      <c r="F58" s="16"/>
      <c r="G58" s="23"/>
      <c r="H58" s="18"/>
    </row>
    <row r="59" spans="1:8" ht="15.75" customHeight="1">
      <c r="A59" s="50"/>
      <c r="B59" s="25"/>
      <c r="C59" s="14"/>
      <c r="D59" s="21"/>
      <c r="E59" s="26"/>
      <c r="F59" s="26"/>
      <c r="G59" s="23"/>
      <c r="H59" s="18"/>
    </row>
    <row r="60" spans="1:8" ht="15.75" customHeight="1">
      <c r="A60" s="28" t="s">
        <v>51</v>
      </c>
      <c r="B60" s="28"/>
      <c r="C60" s="29"/>
      <c r="D60" s="30">
        <f>SUM(D44:D56)</f>
        <v>437</v>
      </c>
      <c r="E60" s="31">
        <f>SUM(E44:E59)</f>
        <v>20773090.6</v>
      </c>
      <c r="F60" s="31">
        <f>SUM(F44:F59)</f>
        <v>2393011.98</v>
      </c>
      <c r="G60" s="32">
        <f>1-(F60/E60)</f>
        <v>0.8848023134313967</v>
      </c>
      <c r="H60" s="18"/>
    </row>
    <row r="61" spans="1:8" ht="15.75" customHeight="1">
      <c r="A61" s="51"/>
      <c r="B61" s="51"/>
      <c r="C61" s="51"/>
      <c r="D61" s="74"/>
      <c r="E61" s="53"/>
      <c r="F61" s="54"/>
      <c r="G61" s="54"/>
      <c r="H61" s="2"/>
    </row>
    <row r="62" spans="1:8" ht="15.75" customHeight="1">
      <c r="A62" s="55" t="s">
        <v>52</v>
      </c>
      <c r="B62" s="56"/>
      <c r="C62" s="56"/>
      <c r="D62" s="75"/>
      <c r="E62" s="56"/>
      <c r="F62" s="57">
        <f>F60+F39</f>
        <v>2554089.98</v>
      </c>
      <c r="G62" s="56"/>
      <c r="H62" s="2"/>
    </row>
    <row r="63" spans="1:8" ht="15.75" customHeight="1">
      <c r="A63" s="58"/>
      <c r="B63" s="59"/>
      <c r="C63" s="59"/>
      <c r="D63" s="76"/>
      <c r="E63" s="59"/>
      <c r="F63" s="57"/>
      <c r="G63" s="59"/>
      <c r="H63" s="2"/>
    </row>
    <row r="64" spans="1:8" ht="15.75" customHeight="1">
      <c r="A64" s="4" t="s">
        <v>53</v>
      </c>
      <c r="B64" s="60"/>
      <c r="C64" s="60"/>
      <c r="D64" s="60"/>
      <c r="E64" s="60"/>
      <c r="F64" s="61"/>
      <c r="G64" s="60"/>
      <c r="H64" s="2"/>
    </row>
    <row r="65" spans="1:8" ht="15.75" customHeight="1">
      <c r="A65" s="4" t="s">
        <v>54</v>
      </c>
      <c r="B65" s="60"/>
      <c r="C65" s="60"/>
      <c r="D65" s="60"/>
      <c r="E65" s="60"/>
      <c r="F65" s="61"/>
      <c r="G65" s="60"/>
      <c r="H65" s="2"/>
    </row>
    <row r="66" spans="1:8" ht="15.75" customHeight="1">
      <c r="A66" s="4" t="s">
        <v>55</v>
      </c>
      <c r="B66" s="60"/>
      <c r="C66" s="60"/>
      <c r="D66" s="60"/>
      <c r="E66" s="60"/>
      <c r="F66" s="61"/>
      <c r="G66" s="60"/>
      <c r="H66" s="2"/>
    </row>
    <row r="67" spans="1:8" ht="15.75" customHeight="1">
      <c r="A67" s="4"/>
      <c r="B67" s="60"/>
      <c r="C67" s="60"/>
      <c r="D67" s="60"/>
      <c r="E67" s="60"/>
      <c r="F67" s="61"/>
      <c r="G67" s="60"/>
      <c r="H67" s="2"/>
    </row>
    <row r="68" spans="1:8" ht="15.75" customHeight="1">
      <c r="A68" s="62" t="s">
        <v>56</v>
      </c>
      <c r="B68" s="59"/>
      <c r="C68" s="59"/>
      <c r="D68" s="59"/>
      <c r="E68" s="59"/>
      <c r="F68" s="57"/>
      <c r="G68" s="59"/>
      <c r="H68" s="2"/>
    </row>
  </sheetData>
  <sheetProtection/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JANUARY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84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19"/>
      <c r="H9" s="18"/>
    </row>
    <row r="10" spans="1:8" ht="15.75">
      <c r="A10" s="112" t="s">
        <v>11</v>
      </c>
      <c r="B10" s="13"/>
      <c r="C10" s="14"/>
      <c r="D10" s="15">
        <v>5</v>
      </c>
      <c r="E10" s="16">
        <v>1367976</v>
      </c>
      <c r="F10" s="16">
        <v>215589.5</v>
      </c>
      <c r="G10" s="119">
        <f>F10/E10</f>
        <v>0.15759742860985865</v>
      </c>
      <c r="H10" s="18"/>
    </row>
    <row r="11" spans="1:8" ht="15.75">
      <c r="A11" s="112" t="s">
        <v>85</v>
      </c>
      <c r="B11" s="13"/>
      <c r="C11" s="14"/>
      <c r="D11" s="15">
        <v>1</v>
      </c>
      <c r="E11" s="16">
        <v>293466</v>
      </c>
      <c r="F11" s="16">
        <v>93360</v>
      </c>
      <c r="G11" s="119">
        <f>F11/E11</f>
        <v>0.3181288462717998</v>
      </c>
      <c r="H11" s="18"/>
    </row>
    <row r="12" spans="1:8" ht="15.75">
      <c r="A12" s="112" t="s">
        <v>27</v>
      </c>
      <c r="B12" s="13"/>
      <c r="C12" s="14"/>
      <c r="D12" s="15">
        <v>1</v>
      </c>
      <c r="E12" s="16">
        <v>241351</v>
      </c>
      <c r="F12" s="16">
        <v>77256.4</v>
      </c>
      <c r="G12" s="119">
        <f>F12/E12</f>
        <v>0.32009977170179527</v>
      </c>
      <c r="H12" s="18"/>
    </row>
    <row r="13" spans="1:8" ht="15.75">
      <c r="A13" s="112" t="s">
        <v>86</v>
      </c>
      <c r="B13" s="13"/>
      <c r="C13" s="14"/>
      <c r="D13" s="15">
        <v>23</v>
      </c>
      <c r="E13" s="16">
        <v>3289126</v>
      </c>
      <c r="F13" s="16">
        <v>633448</v>
      </c>
      <c r="G13" s="119">
        <f>F13/E13</f>
        <v>0.1925885478391524</v>
      </c>
      <c r="H13" s="18"/>
    </row>
    <row r="14" spans="1:8" ht="15.75">
      <c r="A14" s="112" t="s">
        <v>149</v>
      </c>
      <c r="B14" s="13"/>
      <c r="C14" s="14"/>
      <c r="D14" s="15">
        <v>1</v>
      </c>
      <c r="E14" s="16">
        <v>246002</v>
      </c>
      <c r="F14" s="16">
        <v>55656</v>
      </c>
      <c r="G14" s="119">
        <f>F14/E14</f>
        <v>0.22624206307265796</v>
      </c>
      <c r="H14" s="18"/>
    </row>
    <row r="15" spans="1:8" ht="15.75">
      <c r="A15" s="112" t="s">
        <v>136</v>
      </c>
      <c r="B15" s="13"/>
      <c r="C15" s="14"/>
      <c r="D15" s="15"/>
      <c r="E15" s="16"/>
      <c r="F15" s="16"/>
      <c r="G15" s="119"/>
      <c r="H15" s="18"/>
    </row>
    <row r="16" spans="1:8" ht="15.75">
      <c r="A16" s="112" t="s">
        <v>147</v>
      </c>
      <c r="B16" s="13"/>
      <c r="C16" s="14"/>
      <c r="D16" s="15">
        <v>1</v>
      </c>
      <c r="E16" s="16">
        <v>315274</v>
      </c>
      <c r="F16" s="16">
        <v>73013.5</v>
      </c>
      <c r="G16" s="119">
        <f aca="true" t="shared" si="0" ref="G16:G22">F16/E16</f>
        <v>0.23158744457202307</v>
      </c>
      <c r="H16" s="18"/>
    </row>
    <row r="17" spans="1:8" ht="15.75">
      <c r="A17" s="112" t="s">
        <v>62</v>
      </c>
      <c r="B17" s="13"/>
      <c r="C17" s="14"/>
      <c r="D17" s="15"/>
      <c r="E17" s="16"/>
      <c r="F17" s="16"/>
      <c r="G17" s="119"/>
      <c r="H17" s="18"/>
    </row>
    <row r="18" spans="1:8" ht="15.75">
      <c r="A18" s="112" t="s">
        <v>15</v>
      </c>
      <c r="B18" s="13"/>
      <c r="C18" s="14"/>
      <c r="D18" s="15">
        <v>2</v>
      </c>
      <c r="E18" s="16">
        <v>1240157</v>
      </c>
      <c r="F18" s="16">
        <v>249514</v>
      </c>
      <c r="G18" s="119">
        <f t="shared" si="0"/>
        <v>0.20119549379635</v>
      </c>
      <c r="H18" s="18"/>
    </row>
    <row r="19" spans="1:8" ht="15.75">
      <c r="A19" s="112" t="s">
        <v>16</v>
      </c>
      <c r="B19" s="13"/>
      <c r="C19" s="14"/>
      <c r="D19" s="15">
        <v>2</v>
      </c>
      <c r="E19" s="16">
        <v>1542685</v>
      </c>
      <c r="F19" s="16">
        <v>635834</v>
      </c>
      <c r="G19" s="119">
        <f t="shared" si="0"/>
        <v>0.4121606160687373</v>
      </c>
      <c r="H19" s="18"/>
    </row>
    <row r="20" spans="1:8" ht="15.75">
      <c r="A20" s="112" t="s">
        <v>137</v>
      </c>
      <c r="B20" s="13"/>
      <c r="C20" s="14"/>
      <c r="D20" s="15"/>
      <c r="E20" s="16"/>
      <c r="F20" s="16"/>
      <c r="G20" s="119"/>
      <c r="H20" s="18"/>
    </row>
    <row r="21" spans="1:8" ht="15.75">
      <c r="A21" s="112" t="s">
        <v>87</v>
      </c>
      <c r="B21" s="13"/>
      <c r="C21" s="14"/>
      <c r="D21" s="15">
        <v>2</v>
      </c>
      <c r="E21" s="16">
        <v>1755003</v>
      </c>
      <c r="F21" s="16">
        <v>218621.5</v>
      </c>
      <c r="G21" s="119">
        <f t="shared" si="0"/>
        <v>0.1245704423297282</v>
      </c>
      <c r="H21" s="18"/>
    </row>
    <row r="22" spans="1:8" ht="15.75">
      <c r="A22" s="112" t="s">
        <v>117</v>
      </c>
      <c r="B22" s="13"/>
      <c r="C22" s="14"/>
      <c r="D22" s="15">
        <v>2</v>
      </c>
      <c r="E22" s="16">
        <v>437581</v>
      </c>
      <c r="F22" s="16">
        <v>40926</v>
      </c>
      <c r="G22" s="119">
        <f t="shared" si="0"/>
        <v>0.09352782684805784</v>
      </c>
      <c r="H22" s="18"/>
    </row>
    <row r="23" spans="1:8" ht="15.75">
      <c r="A23" s="112" t="s">
        <v>83</v>
      </c>
      <c r="B23" s="13"/>
      <c r="C23" s="14"/>
      <c r="D23" s="15"/>
      <c r="E23" s="16"/>
      <c r="F23" s="16"/>
      <c r="G23" s="119"/>
      <c r="H23" s="18"/>
    </row>
    <row r="24" spans="1:8" ht="15.75">
      <c r="A24" s="112" t="s">
        <v>88</v>
      </c>
      <c r="B24" s="13"/>
      <c r="C24" s="14"/>
      <c r="D24" s="15"/>
      <c r="E24" s="16"/>
      <c r="F24" s="16"/>
      <c r="G24" s="119"/>
      <c r="H24" s="18"/>
    </row>
    <row r="25" spans="1:8" ht="15.75">
      <c r="A25" s="113" t="s">
        <v>22</v>
      </c>
      <c r="B25" s="13"/>
      <c r="C25" s="14"/>
      <c r="D25" s="15">
        <v>6</v>
      </c>
      <c r="E25" s="16">
        <v>1020188</v>
      </c>
      <c r="F25" s="16">
        <v>256906</v>
      </c>
      <c r="G25" s="119">
        <f>F25/E25</f>
        <v>0.25182221316071157</v>
      </c>
      <c r="H25" s="18"/>
    </row>
    <row r="26" spans="1:8" ht="15.75">
      <c r="A26" s="113" t="s">
        <v>23</v>
      </c>
      <c r="B26" s="13"/>
      <c r="C26" s="14"/>
      <c r="D26" s="15">
        <v>17</v>
      </c>
      <c r="E26" s="16">
        <v>222515</v>
      </c>
      <c r="F26" s="16">
        <v>222515</v>
      </c>
      <c r="G26" s="119">
        <f>F26/E26</f>
        <v>1</v>
      </c>
      <c r="H26" s="18"/>
    </row>
    <row r="27" spans="1:8" ht="15.75">
      <c r="A27" s="114" t="s">
        <v>24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25</v>
      </c>
      <c r="B28" s="13"/>
      <c r="C28" s="14"/>
      <c r="D28" s="15"/>
      <c r="E28" s="16">
        <v>64685</v>
      </c>
      <c r="F28" s="16">
        <v>-21965</v>
      </c>
      <c r="G28" s="119">
        <f>F28/E28</f>
        <v>-0.3395686789827626</v>
      </c>
      <c r="H28" s="18"/>
    </row>
    <row r="29" spans="1:8" ht="15.75">
      <c r="A29" s="114" t="s">
        <v>26</v>
      </c>
      <c r="B29" s="13"/>
      <c r="C29" s="14"/>
      <c r="D29" s="15"/>
      <c r="E29" s="16"/>
      <c r="F29" s="16"/>
      <c r="G29" s="119"/>
      <c r="H29" s="18"/>
    </row>
    <row r="30" spans="1:8" ht="15.75">
      <c r="A30" s="114" t="s">
        <v>125</v>
      </c>
      <c r="B30" s="13"/>
      <c r="C30" s="14"/>
      <c r="D30" s="15"/>
      <c r="E30" s="16"/>
      <c r="F30" s="16"/>
      <c r="G30" s="119"/>
      <c r="H30" s="18"/>
    </row>
    <row r="31" spans="1:8" ht="15.75">
      <c r="A31" s="114" t="s">
        <v>89</v>
      </c>
      <c r="B31" s="13"/>
      <c r="C31" s="14"/>
      <c r="D31" s="15">
        <v>2</v>
      </c>
      <c r="E31" s="16">
        <v>217032</v>
      </c>
      <c r="F31" s="16">
        <v>61025</v>
      </c>
      <c r="G31" s="119">
        <f>F31/E31</f>
        <v>0.28117973386413064</v>
      </c>
      <c r="H31" s="18"/>
    </row>
    <row r="32" spans="1:8" ht="15.75">
      <c r="A32" s="114" t="s">
        <v>143</v>
      </c>
      <c r="B32" s="13"/>
      <c r="C32" s="14"/>
      <c r="D32" s="15"/>
      <c r="E32" s="16"/>
      <c r="F32" s="16"/>
      <c r="G32" s="119"/>
      <c r="H32" s="18"/>
    </row>
    <row r="33" spans="1:8" ht="15.75">
      <c r="A33" s="114" t="s">
        <v>30</v>
      </c>
      <c r="B33" s="13"/>
      <c r="C33" s="14"/>
      <c r="D33" s="15">
        <v>2</v>
      </c>
      <c r="E33" s="16">
        <v>602329</v>
      </c>
      <c r="F33" s="16">
        <v>-41253.49</v>
      </c>
      <c r="G33" s="119">
        <f>F33/E33</f>
        <v>-0.06848996146624187</v>
      </c>
      <c r="H33" s="18"/>
    </row>
    <row r="34" spans="1:8" ht="15.75">
      <c r="A34" s="114" t="s">
        <v>90</v>
      </c>
      <c r="B34" s="13"/>
      <c r="C34" s="14"/>
      <c r="D34" s="15">
        <v>6</v>
      </c>
      <c r="E34" s="16">
        <v>1913284</v>
      </c>
      <c r="F34" s="16">
        <v>326552</v>
      </c>
      <c r="G34" s="119">
        <f>F34/E34</f>
        <v>0.17067617771329296</v>
      </c>
      <c r="H34" s="18"/>
    </row>
    <row r="35" spans="1:8" ht="15">
      <c r="A35" s="20" t="s">
        <v>31</v>
      </c>
      <c r="B35" s="13"/>
      <c r="C35" s="14"/>
      <c r="D35" s="21"/>
      <c r="E35" s="70">
        <v>21450</v>
      </c>
      <c r="F35" s="16">
        <v>2860</v>
      </c>
      <c r="G35" s="120"/>
      <c r="H35" s="18"/>
    </row>
    <row r="36" spans="1:8" ht="15">
      <c r="A36" s="20" t="s">
        <v>50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33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34</v>
      </c>
      <c r="B39" s="28"/>
      <c r="C39" s="29"/>
      <c r="D39" s="30">
        <f>SUM(D9:D38)</f>
        <v>73</v>
      </c>
      <c r="E39" s="31">
        <f>SUM(E9:E38)</f>
        <v>14790104</v>
      </c>
      <c r="F39" s="31">
        <f>SUM(F9:F38)</f>
        <v>3099858.4099999997</v>
      </c>
      <c r="G39" s="107">
        <f>F39/E39</f>
        <v>0.20959003466101386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35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36</v>
      </c>
      <c r="F42" s="39" t="s">
        <v>36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37</v>
      </c>
      <c r="F43" s="41" t="s">
        <v>8</v>
      </c>
      <c r="G43" s="110" t="s">
        <v>38</v>
      </c>
      <c r="H43" s="2"/>
    </row>
    <row r="44" spans="1:8" ht="15.75">
      <c r="A44" s="45" t="s">
        <v>39</v>
      </c>
      <c r="B44" s="46"/>
      <c r="C44" s="14"/>
      <c r="D44" s="15">
        <v>116</v>
      </c>
      <c r="E44" s="16">
        <v>19276328.04</v>
      </c>
      <c r="F44" s="16">
        <v>1056593.41</v>
      </c>
      <c r="G44" s="119">
        <f>1-(+F44/E44)</f>
        <v>0.9451869978655956</v>
      </c>
      <c r="H44" s="18"/>
    </row>
    <row r="45" spans="1:8" ht="15.75">
      <c r="A45" s="45" t="s">
        <v>40</v>
      </c>
      <c r="B45" s="46"/>
      <c r="C45" s="14"/>
      <c r="D45" s="15">
        <v>3</v>
      </c>
      <c r="E45" s="16">
        <v>1143525.75</v>
      </c>
      <c r="F45" s="16">
        <v>78885.21</v>
      </c>
      <c r="G45" s="119">
        <f>1-(+F45/E45)</f>
        <v>0.9310157991632457</v>
      </c>
      <c r="H45" s="18"/>
    </row>
    <row r="46" spans="1:8" ht="15.75">
      <c r="A46" s="45" t="s">
        <v>41</v>
      </c>
      <c r="B46" s="46"/>
      <c r="C46" s="14"/>
      <c r="D46" s="15">
        <v>385</v>
      </c>
      <c r="E46" s="16">
        <v>33021849.75</v>
      </c>
      <c r="F46" s="16">
        <v>1662687.95</v>
      </c>
      <c r="G46" s="119">
        <f>1-(+F46/E46)</f>
        <v>0.9496488548464793</v>
      </c>
      <c r="H46" s="18"/>
    </row>
    <row r="47" spans="1:8" ht="15.75">
      <c r="A47" s="45" t="s">
        <v>42</v>
      </c>
      <c r="B47" s="46"/>
      <c r="C47" s="14"/>
      <c r="D47" s="15">
        <v>37</v>
      </c>
      <c r="E47" s="16">
        <v>4054301</v>
      </c>
      <c r="F47" s="16">
        <v>314787.77</v>
      </c>
      <c r="G47" s="119">
        <f>1-(+F47/E47)</f>
        <v>0.9223570795557606</v>
      </c>
      <c r="H47" s="18"/>
    </row>
    <row r="48" spans="1:8" ht="15.75">
      <c r="A48" s="45" t="s">
        <v>43</v>
      </c>
      <c r="B48" s="46"/>
      <c r="C48" s="14"/>
      <c r="D48" s="15">
        <v>141</v>
      </c>
      <c r="E48" s="16">
        <v>23985852.87</v>
      </c>
      <c r="F48" s="16">
        <v>1403764.65</v>
      </c>
      <c r="G48" s="119">
        <f>1-(+F48/E48)</f>
        <v>0.9414753080656247</v>
      </c>
      <c r="H48" s="18"/>
    </row>
    <row r="49" spans="1:8" ht="15.75">
      <c r="A49" s="45" t="s">
        <v>44</v>
      </c>
      <c r="B49" s="46"/>
      <c r="C49" s="14"/>
      <c r="D49" s="15"/>
      <c r="E49" s="16"/>
      <c r="F49" s="16"/>
      <c r="G49" s="119"/>
      <c r="H49" s="18"/>
    </row>
    <row r="50" spans="1:8" ht="15.75">
      <c r="A50" s="45" t="s">
        <v>45</v>
      </c>
      <c r="B50" s="46"/>
      <c r="C50" s="14"/>
      <c r="D50" s="15">
        <v>49</v>
      </c>
      <c r="E50" s="16">
        <v>7772476.87</v>
      </c>
      <c r="F50" s="16">
        <v>521418.45</v>
      </c>
      <c r="G50" s="119">
        <f>1-(+F50/E50)</f>
        <v>0.932914763373236</v>
      </c>
      <c r="H50" s="18"/>
    </row>
    <row r="51" spans="1:8" ht="15.75">
      <c r="A51" s="45" t="s">
        <v>46</v>
      </c>
      <c r="B51" s="46"/>
      <c r="C51" s="14"/>
      <c r="D51" s="15">
        <v>8</v>
      </c>
      <c r="E51" s="16">
        <v>1544640</v>
      </c>
      <c r="F51" s="16">
        <v>83020</v>
      </c>
      <c r="G51" s="119">
        <f>1-(+F51/E51)</f>
        <v>0.9462528485601823</v>
      </c>
      <c r="H51" s="18"/>
    </row>
    <row r="52" spans="1:8" ht="15.75">
      <c r="A52" s="78" t="s">
        <v>47</v>
      </c>
      <c r="B52" s="46"/>
      <c r="C52" s="14"/>
      <c r="D52" s="15">
        <v>6</v>
      </c>
      <c r="E52" s="16">
        <v>591575</v>
      </c>
      <c r="F52" s="16">
        <v>-15200</v>
      </c>
      <c r="G52" s="119">
        <f>1-(+F52/E52)</f>
        <v>1.025694121624477</v>
      </c>
      <c r="H52" s="18"/>
    </row>
    <row r="53" spans="1:8" ht="15.75">
      <c r="A53" s="79" t="s">
        <v>68</v>
      </c>
      <c r="B53" s="46"/>
      <c r="C53" s="14"/>
      <c r="D53" s="15">
        <v>2</v>
      </c>
      <c r="E53" s="16">
        <v>121100</v>
      </c>
      <c r="F53" s="16">
        <v>-19600</v>
      </c>
      <c r="G53" s="119">
        <f>1-(+F53/E53)</f>
        <v>1.1618497109826589</v>
      </c>
      <c r="H53" s="18"/>
    </row>
    <row r="54" spans="1:8" ht="15.75">
      <c r="A54" s="45" t="s">
        <v>118</v>
      </c>
      <c r="B54" s="46"/>
      <c r="C54" s="14"/>
      <c r="D54" s="15">
        <v>1664</v>
      </c>
      <c r="E54" s="16">
        <v>102389355.31</v>
      </c>
      <c r="F54" s="16">
        <v>11866833.56</v>
      </c>
      <c r="G54" s="119">
        <f>1-(+F54/E54)</f>
        <v>0.884100905567075</v>
      </c>
      <c r="H54" s="18"/>
    </row>
    <row r="55" spans="1:8" ht="15.75">
      <c r="A55" s="126" t="s">
        <v>119</v>
      </c>
      <c r="B55" s="48"/>
      <c r="C55" s="14"/>
      <c r="D55" s="15"/>
      <c r="E55" s="16"/>
      <c r="F55" s="16"/>
      <c r="G55" s="119"/>
      <c r="H55" s="18"/>
    </row>
    <row r="56" spans="1:8" ht="15">
      <c r="A56" s="49" t="s">
        <v>48</v>
      </c>
      <c r="B56" s="48"/>
      <c r="C56" s="14"/>
      <c r="D56" s="21"/>
      <c r="E56" s="71"/>
      <c r="F56" s="16"/>
      <c r="G56" s="120"/>
      <c r="H56" s="18"/>
    </row>
    <row r="57" spans="1:8" ht="15">
      <c r="A57" s="20" t="s">
        <v>49</v>
      </c>
      <c r="B57" s="46"/>
      <c r="C57" s="14"/>
      <c r="D57" s="21"/>
      <c r="E57" s="71"/>
      <c r="F57" s="16"/>
      <c r="G57" s="120"/>
      <c r="H57" s="18"/>
    </row>
    <row r="58" spans="1:8" ht="15">
      <c r="A58" s="20" t="s">
        <v>32</v>
      </c>
      <c r="B58" s="46"/>
      <c r="C58" s="14"/>
      <c r="D58" s="21"/>
      <c r="E58" s="70"/>
      <c r="F58" s="16"/>
      <c r="G58" s="120"/>
      <c r="H58" s="18"/>
    </row>
    <row r="59" spans="1:8" ht="15">
      <c r="A59" s="20" t="s">
        <v>33</v>
      </c>
      <c r="B59" s="46"/>
      <c r="C59" s="14"/>
      <c r="D59" s="21"/>
      <c r="E59" s="70"/>
      <c r="F59" s="16"/>
      <c r="G59" s="120"/>
      <c r="H59" s="18"/>
    </row>
    <row r="60" spans="1:8" ht="15.75">
      <c r="A60" s="50"/>
      <c r="B60" s="25"/>
      <c r="C60" s="14"/>
      <c r="D60" s="21"/>
      <c r="E60" s="26"/>
      <c r="F60" s="26"/>
      <c r="G60" s="120"/>
      <c r="H60" s="2"/>
    </row>
    <row r="61" spans="1:8" ht="15.75">
      <c r="A61" s="28" t="s">
        <v>51</v>
      </c>
      <c r="B61" s="28"/>
      <c r="C61" s="29"/>
      <c r="D61" s="30">
        <f>SUM(D44:D57)</f>
        <v>2411</v>
      </c>
      <c r="E61" s="31">
        <f>SUM(E44:E60)</f>
        <v>193901004.59</v>
      </c>
      <c r="F61" s="31">
        <f>SUM(F44:F60)</f>
        <v>16953191</v>
      </c>
      <c r="G61" s="111">
        <f>1-(+F61/E61)</f>
        <v>0.9125678021326027</v>
      </c>
      <c r="H61" s="2"/>
    </row>
    <row r="62" spans="1:8" ht="15">
      <c r="A62" s="51"/>
      <c r="B62" s="51"/>
      <c r="C62" s="51"/>
      <c r="D62" s="52"/>
      <c r="E62" s="53"/>
      <c r="F62" s="54"/>
      <c r="G62" s="54"/>
      <c r="H62" s="2"/>
    </row>
    <row r="63" spans="1:8" ht="18">
      <c r="A63" s="55" t="s">
        <v>52</v>
      </c>
      <c r="B63" s="56"/>
      <c r="C63" s="56"/>
      <c r="D63" s="56"/>
      <c r="E63" s="56"/>
      <c r="F63" s="57">
        <f>F61+F39</f>
        <v>20053049.41</v>
      </c>
      <c r="G63" s="56"/>
      <c r="H63" s="2"/>
    </row>
    <row r="64" spans="1:8" ht="18">
      <c r="A64" s="55"/>
      <c r="B64" s="56"/>
      <c r="C64" s="56"/>
      <c r="D64" s="56"/>
      <c r="E64" s="56"/>
      <c r="F64" s="57"/>
      <c r="G64" s="56"/>
      <c r="H64" s="2"/>
    </row>
    <row r="65" spans="1:8" ht="15.75">
      <c r="A65" s="4" t="s">
        <v>54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55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56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64"/>
      <c r="F70" s="2"/>
      <c r="G70" s="2"/>
      <c r="H70" s="2"/>
    </row>
    <row r="71" spans="1:8" ht="18">
      <c r="A71" s="63"/>
      <c r="B71" s="59"/>
      <c r="C71" s="59"/>
      <c r="D71" s="59"/>
      <c r="E71" s="65"/>
      <c r="F71" s="2"/>
      <c r="G71" s="2"/>
      <c r="H71" s="2"/>
    </row>
    <row r="72" spans="1:8" ht="18">
      <c r="A72" s="63"/>
      <c r="B72" s="59"/>
      <c r="C72" s="59"/>
      <c r="D72" s="59"/>
      <c r="E72" s="66"/>
      <c r="F72" s="2"/>
      <c r="G72" s="2"/>
      <c r="H72" s="2"/>
    </row>
    <row r="73" spans="1:8" ht="18">
      <c r="A73" s="63"/>
      <c r="B73" s="59"/>
      <c r="C73" s="59"/>
      <c r="D73" s="59"/>
      <c r="E73" s="57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7"/>
      <c r="F79" s="2"/>
      <c r="G79" s="2"/>
      <c r="H79" s="2"/>
    </row>
    <row r="80" spans="1:8" ht="18">
      <c r="A80" s="63"/>
      <c r="B80" s="59"/>
      <c r="C80" s="59"/>
      <c r="D80" s="59"/>
      <c r="E80" s="59"/>
      <c r="F80" s="2"/>
      <c r="G80" s="2"/>
      <c r="H80" s="2"/>
    </row>
    <row r="81" spans="1:8" ht="15.75">
      <c r="A81" s="6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JANUARY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2</v>
      </c>
      <c r="E9" s="121">
        <v>106640</v>
      </c>
      <c r="F9" s="122">
        <v>-143322.5</v>
      </c>
      <c r="G9" s="119">
        <f>F9/E9</f>
        <v>-1.3439844336084021</v>
      </c>
      <c r="H9" s="18"/>
    </row>
    <row r="10" spans="1:8" ht="15.75">
      <c r="A10" s="112" t="s">
        <v>11</v>
      </c>
      <c r="B10" s="13"/>
      <c r="C10" s="14"/>
      <c r="D10" s="15">
        <v>3</v>
      </c>
      <c r="E10" s="121">
        <v>585417</v>
      </c>
      <c r="F10" s="122">
        <v>124392.5</v>
      </c>
      <c r="G10" s="119">
        <f>F10/E10</f>
        <v>0.21248528826460455</v>
      </c>
      <c r="H10" s="18"/>
    </row>
    <row r="11" spans="1:8" ht="15.75">
      <c r="A11" s="112" t="s">
        <v>148</v>
      </c>
      <c r="B11" s="13"/>
      <c r="C11" s="14"/>
      <c r="D11" s="15">
        <v>1</v>
      </c>
      <c r="E11" s="121">
        <v>61208</v>
      </c>
      <c r="F11" s="122">
        <v>12240</v>
      </c>
      <c r="G11" s="119">
        <f>F11/E11</f>
        <v>0.19997385962619266</v>
      </c>
      <c r="H11" s="18"/>
    </row>
    <row r="12" spans="1:8" ht="15.75">
      <c r="A12" s="112" t="s">
        <v>27</v>
      </c>
      <c r="B12" s="13"/>
      <c r="C12" s="14"/>
      <c r="D12" s="15"/>
      <c r="E12" s="121"/>
      <c r="F12" s="122"/>
      <c r="G12" s="119"/>
      <c r="H12" s="18"/>
    </row>
    <row r="13" spans="1:8" ht="15.75">
      <c r="A13" s="112" t="s">
        <v>86</v>
      </c>
      <c r="B13" s="13"/>
      <c r="C13" s="14"/>
      <c r="D13" s="15">
        <v>23</v>
      </c>
      <c r="E13" s="121">
        <v>3113570</v>
      </c>
      <c r="F13" s="122">
        <v>645644.5</v>
      </c>
      <c r="G13" s="119">
        <f>F13/E13</f>
        <v>0.20736469711617211</v>
      </c>
      <c r="H13" s="18"/>
    </row>
    <row r="14" spans="1:8" ht="15.75">
      <c r="A14" s="112" t="s">
        <v>126</v>
      </c>
      <c r="B14" s="13"/>
      <c r="C14" s="14"/>
      <c r="D14" s="15"/>
      <c r="E14" s="121"/>
      <c r="F14" s="122"/>
      <c r="G14" s="119"/>
      <c r="H14" s="18"/>
    </row>
    <row r="15" spans="1:8" ht="15.75">
      <c r="A15" s="112" t="s">
        <v>129</v>
      </c>
      <c r="B15" s="13"/>
      <c r="C15" s="14"/>
      <c r="D15" s="15"/>
      <c r="E15" s="121"/>
      <c r="F15" s="122"/>
      <c r="G15" s="119"/>
      <c r="H15" s="18"/>
    </row>
    <row r="16" spans="1:8" ht="15.75">
      <c r="A16" s="112" t="s">
        <v>134</v>
      </c>
      <c r="B16" s="13"/>
      <c r="C16" s="14"/>
      <c r="D16" s="15"/>
      <c r="E16" s="121"/>
      <c r="F16" s="122"/>
      <c r="G16" s="119"/>
      <c r="H16" s="18"/>
    </row>
    <row r="17" spans="1:8" ht="15.75">
      <c r="A17" s="112" t="s">
        <v>92</v>
      </c>
      <c r="B17" s="13"/>
      <c r="C17" s="14"/>
      <c r="D17" s="15">
        <v>2</v>
      </c>
      <c r="E17" s="121">
        <v>806933</v>
      </c>
      <c r="F17" s="122">
        <v>73567</v>
      </c>
      <c r="G17" s="119">
        <f>F17/E17</f>
        <v>0.09116865960370936</v>
      </c>
      <c r="H17" s="18"/>
    </row>
    <row r="18" spans="1:8" ht="15.75">
      <c r="A18" s="114" t="s">
        <v>138</v>
      </c>
      <c r="B18" s="13"/>
      <c r="C18" s="14"/>
      <c r="D18" s="15">
        <v>1</v>
      </c>
      <c r="E18" s="121">
        <v>359746</v>
      </c>
      <c r="F18" s="122">
        <v>130213</v>
      </c>
      <c r="G18" s="119">
        <f>F18/E18</f>
        <v>0.3619581593679985</v>
      </c>
      <c r="H18" s="18"/>
    </row>
    <row r="19" spans="1:8" ht="15.75">
      <c r="A19" s="112" t="s">
        <v>16</v>
      </c>
      <c r="B19" s="13"/>
      <c r="C19" s="14"/>
      <c r="D19" s="15">
        <v>2</v>
      </c>
      <c r="E19" s="121">
        <v>880468</v>
      </c>
      <c r="F19" s="122">
        <v>154746</v>
      </c>
      <c r="G19" s="119">
        <f>F19/E19</f>
        <v>0.1757542579628107</v>
      </c>
      <c r="H19" s="18"/>
    </row>
    <row r="20" spans="1:8" ht="15.75">
      <c r="A20" s="112" t="s">
        <v>67</v>
      </c>
      <c r="B20" s="13"/>
      <c r="C20" s="14"/>
      <c r="D20" s="15"/>
      <c r="E20" s="121"/>
      <c r="F20" s="122"/>
      <c r="G20" s="119"/>
      <c r="H20" s="18"/>
    </row>
    <row r="21" spans="1:8" ht="15.75">
      <c r="A21" s="112" t="s">
        <v>117</v>
      </c>
      <c r="B21" s="13"/>
      <c r="C21" s="14"/>
      <c r="D21" s="15">
        <v>1</v>
      </c>
      <c r="E21" s="121">
        <v>152617</v>
      </c>
      <c r="F21" s="122">
        <v>40493</v>
      </c>
      <c r="G21" s="119">
        <f aca="true" t="shared" si="0" ref="G21:G30">F21/E21</f>
        <v>0.2653243085632662</v>
      </c>
      <c r="H21" s="18"/>
    </row>
    <row r="22" spans="1:8" ht="15.75">
      <c r="A22" s="112" t="s">
        <v>19</v>
      </c>
      <c r="B22" s="13"/>
      <c r="C22" s="14"/>
      <c r="D22" s="15"/>
      <c r="E22" s="121"/>
      <c r="F22" s="122"/>
      <c r="G22" s="119"/>
      <c r="H22" s="18"/>
    </row>
    <row r="23" spans="1:8" ht="15.75">
      <c r="A23" s="112" t="s">
        <v>140</v>
      </c>
      <c r="B23" s="13"/>
      <c r="C23" s="14"/>
      <c r="D23" s="15">
        <v>3</v>
      </c>
      <c r="E23" s="121">
        <v>753512</v>
      </c>
      <c r="F23" s="122">
        <v>199160</v>
      </c>
      <c r="G23" s="119">
        <f t="shared" si="0"/>
        <v>0.26430899574260264</v>
      </c>
      <c r="H23" s="18"/>
    </row>
    <row r="24" spans="1:8" ht="15.75">
      <c r="A24" s="112" t="s">
        <v>20</v>
      </c>
      <c r="B24" s="13"/>
      <c r="C24" s="14"/>
      <c r="D24" s="15">
        <v>2</v>
      </c>
      <c r="E24" s="121">
        <v>583746</v>
      </c>
      <c r="F24" s="122">
        <v>117702</v>
      </c>
      <c r="G24" s="119">
        <f t="shared" si="0"/>
        <v>0.20163221675180643</v>
      </c>
      <c r="H24" s="18"/>
    </row>
    <row r="25" spans="1:8" ht="15.75">
      <c r="A25" s="113" t="s">
        <v>22</v>
      </c>
      <c r="B25" s="13"/>
      <c r="C25" s="14"/>
      <c r="D25" s="15">
        <v>4</v>
      </c>
      <c r="E25" s="121">
        <v>569546</v>
      </c>
      <c r="F25" s="122">
        <v>134599</v>
      </c>
      <c r="G25" s="119">
        <f t="shared" si="0"/>
        <v>0.23632682873727495</v>
      </c>
      <c r="H25" s="18"/>
    </row>
    <row r="26" spans="1:8" ht="15.75">
      <c r="A26" s="113" t="s">
        <v>23</v>
      </c>
      <c r="B26" s="13"/>
      <c r="C26" s="14"/>
      <c r="D26" s="15"/>
      <c r="E26" s="121"/>
      <c r="F26" s="122"/>
      <c r="G26" s="119"/>
      <c r="H26" s="18"/>
    </row>
    <row r="27" spans="1:8" ht="15.75">
      <c r="A27" s="114" t="s">
        <v>24</v>
      </c>
      <c r="B27" s="13"/>
      <c r="C27" s="14"/>
      <c r="D27" s="15"/>
      <c r="E27" s="121"/>
      <c r="F27" s="122"/>
      <c r="G27" s="119"/>
      <c r="H27" s="18"/>
    </row>
    <row r="28" spans="1:8" ht="15.75">
      <c r="A28" s="114" t="s">
        <v>25</v>
      </c>
      <c r="B28" s="13"/>
      <c r="C28" s="14"/>
      <c r="D28" s="15"/>
      <c r="E28" s="121"/>
      <c r="F28" s="122"/>
      <c r="G28" s="119"/>
      <c r="H28" s="18"/>
    </row>
    <row r="29" spans="1:8" ht="15.75">
      <c r="A29" s="114" t="s">
        <v>26</v>
      </c>
      <c r="B29" s="13"/>
      <c r="C29" s="14"/>
      <c r="D29" s="15">
        <v>1</v>
      </c>
      <c r="E29" s="121">
        <v>93510</v>
      </c>
      <c r="F29" s="122">
        <v>22253</v>
      </c>
      <c r="G29" s="119">
        <f t="shared" si="0"/>
        <v>0.2379745481766656</v>
      </c>
      <c r="H29" s="18"/>
    </row>
    <row r="30" spans="1:8" ht="15.75">
      <c r="A30" s="114" t="s">
        <v>77</v>
      </c>
      <c r="B30" s="13"/>
      <c r="C30" s="14"/>
      <c r="D30" s="15">
        <v>1</v>
      </c>
      <c r="E30" s="121">
        <v>69667</v>
      </c>
      <c r="F30" s="122">
        <v>24595</v>
      </c>
      <c r="G30" s="119">
        <f t="shared" si="0"/>
        <v>0.35303658834168256</v>
      </c>
      <c r="H30" s="18"/>
    </row>
    <row r="31" spans="1:8" ht="15.75">
      <c r="A31" s="114" t="s">
        <v>94</v>
      </c>
      <c r="B31" s="13"/>
      <c r="C31" s="14"/>
      <c r="D31" s="15"/>
      <c r="E31" s="121"/>
      <c r="F31" s="122"/>
      <c r="G31" s="119"/>
      <c r="H31" s="18"/>
    </row>
    <row r="32" spans="1:8" ht="15.75">
      <c r="A32" s="114" t="s">
        <v>132</v>
      </c>
      <c r="B32" s="13"/>
      <c r="C32" s="14"/>
      <c r="D32" s="15">
        <v>1</v>
      </c>
      <c r="E32" s="121">
        <v>181742</v>
      </c>
      <c r="F32" s="122">
        <v>79020</v>
      </c>
      <c r="G32" s="119">
        <f>F32/E32</f>
        <v>0.43479217792254954</v>
      </c>
      <c r="H32" s="18"/>
    </row>
    <row r="33" spans="1:8" ht="15.75">
      <c r="A33" s="114" t="s">
        <v>30</v>
      </c>
      <c r="B33" s="13"/>
      <c r="C33" s="14"/>
      <c r="D33" s="15"/>
      <c r="E33" s="121"/>
      <c r="F33" s="122"/>
      <c r="G33" s="119"/>
      <c r="H33" s="18"/>
    </row>
    <row r="34" spans="1:8" ht="15.75">
      <c r="A34" s="114" t="s">
        <v>90</v>
      </c>
      <c r="B34" s="13"/>
      <c r="C34" s="14"/>
      <c r="D34" s="15">
        <v>6</v>
      </c>
      <c r="E34" s="121">
        <v>2969564</v>
      </c>
      <c r="F34" s="122">
        <v>547762.5</v>
      </c>
      <c r="G34" s="119">
        <f>F34/E34</f>
        <v>0.18445889699632673</v>
      </c>
      <c r="H34" s="18"/>
    </row>
    <row r="35" spans="1:8" ht="15">
      <c r="A35" s="20" t="s">
        <v>31</v>
      </c>
      <c r="B35" s="13"/>
      <c r="C35" s="14"/>
      <c r="D35" s="21"/>
      <c r="E35" s="121"/>
      <c r="F35" s="122"/>
      <c r="G35" s="120"/>
      <c r="H35" s="18"/>
    </row>
    <row r="36" spans="1:8" ht="15">
      <c r="A36" s="20" t="s">
        <v>50</v>
      </c>
      <c r="B36" s="13"/>
      <c r="C36" s="14"/>
      <c r="D36" s="21"/>
      <c r="E36" s="121"/>
      <c r="F36" s="122"/>
      <c r="G36" s="120"/>
      <c r="H36" s="18"/>
    </row>
    <row r="37" spans="1:8" ht="15">
      <c r="A37" s="20" t="s">
        <v>33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34</v>
      </c>
      <c r="B39" s="28"/>
      <c r="C39" s="29"/>
      <c r="D39" s="30">
        <f>SUM(D9:D38)</f>
        <v>53</v>
      </c>
      <c r="E39" s="31">
        <f>SUM(E9:E38)</f>
        <v>11287886</v>
      </c>
      <c r="F39" s="31">
        <f>SUM(F9:F38)</f>
        <v>2163065</v>
      </c>
      <c r="G39" s="107">
        <f>F39/E39</f>
        <v>0.19162711246375097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35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36</v>
      </c>
      <c r="F42" s="39" t="s">
        <v>36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37</v>
      </c>
      <c r="F43" s="41" t="s">
        <v>8</v>
      </c>
      <c r="G43" s="110" t="s">
        <v>38</v>
      </c>
      <c r="H43" s="2"/>
    </row>
    <row r="44" spans="1:8" ht="15.75">
      <c r="A44" s="45" t="s">
        <v>39</v>
      </c>
      <c r="B44" s="46"/>
      <c r="C44" s="14"/>
      <c r="D44" s="15">
        <v>136</v>
      </c>
      <c r="E44" s="16">
        <v>23416294.1</v>
      </c>
      <c r="F44" s="16">
        <v>1196101.9</v>
      </c>
      <c r="G44" s="119">
        <f>1-(+F44/E44)</f>
        <v>0.9489201026049634</v>
      </c>
      <c r="H44" s="18"/>
    </row>
    <row r="45" spans="1:8" ht="15.75">
      <c r="A45" s="45" t="s">
        <v>40</v>
      </c>
      <c r="B45" s="46"/>
      <c r="C45" s="14"/>
      <c r="D45" s="15">
        <v>16</v>
      </c>
      <c r="E45" s="16">
        <v>1480902.42</v>
      </c>
      <c r="F45" s="16">
        <v>87734.82</v>
      </c>
      <c r="G45" s="119">
        <f aca="true" t="shared" si="1" ref="G45:G54">1-(+F45/E45)</f>
        <v>0.9407558399425129</v>
      </c>
      <c r="H45" s="18"/>
    </row>
    <row r="46" spans="1:8" ht="15.75">
      <c r="A46" s="45" t="s">
        <v>41</v>
      </c>
      <c r="B46" s="46"/>
      <c r="C46" s="14"/>
      <c r="D46" s="15">
        <v>163</v>
      </c>
      <c r="E46" s="16">
        <v>18138813.79</v>
      </c>
      <c r="F46" s="16">
        <v>971103.17</v>
      </c>
      <c r="G46" s="119">
        <f t="shared" si="1"/>
        <v>0.9464626969964611</v>
      </c>
      <c r="H46" s="18"/>
    </row>
    <row r="47" spans="1:8" ht="15.75">
      <c r="A47" s="45" t="s">
        <v>42</v>
      </c>
      <c r="B47" s="46"/>
      <c r="C47" s="14"/>
      <c r="D47" s="15">
        <v>2</v>
      </c>
      <c r="E47" s="16">
        <v>834309</v>
      </c>
      <c r="F47" s="16">
        <v>36546.5</v>
      </c>
      <c r="G47" s="119">
        <f t="shared" si="1"/>
        <v>0.9561954863246112</v>
      </c>
      <c r="H47" s="18"/>
    </row>
    <row r="48" spans="1:8" ht="15.75">
      <c r="A48" s="45" t="s">
        <v>43</v>
      </c>
      <c r="B48" s="46"/>
      <c r="C48" s="14"/>
      <c r="D48" s="15">
        <v>119</v>
      </c>
      <c r="E48" s="16">
        <v>19011701.16</v>
      </c>
      <c r="F48" s="16">
        <v>1167422.71</v>
      </c>
      <c r="G48" s="119">
        <f t="shared" si="1"/>
        <v>0.9385945160732792</v>
      </c>
      <c r="H48" s="18"/>
    </row>
    <row r="49" spans="1:8" ht="15.75">
      <c r="A49" s="45" t="s">
        <v>44</v>
      </c>
      <c r="B49" s="46"/>
      <c r="C49" s="14"/>
      <c r="D49" s="15"/>
      <c r="E49" s="16"/>
      <c r="F49" s="16"/>
      <c r="G49" s="119"/>
      <c r="H49" s="18"/>
    </row>
    <row r="50" spans="1:8" ht="15.75">
      <c r="A50" s="45" t="s">
        <v>45</v>
      </c>
      <c r="B50" s="46"/>
      <c r="C50" s="14"/>
      <c r="D50" s="15">
        <v>17</v>
      </c>
      <c r="E50" s="16">
        <v>2368485</v>
      </c>
      <c r="F50" s="16">
        <v>187735</v>
      </c>
      <c r="G50" s="119">
        <f t="shared" si="1"/>
        <v>0.9207362512323278</v>
      </c>
      <c r="H50" s="18"/>
    </row>
    <row r="51" spans="1:8" ht="15.75">
      <c r="A51" s="45" t="s">
        <v>46</v>
      </c>
      <c r="B51" s="46"/>
      <c r="C51" s="14"/>
      <c r="D51" s="15">
        <v>4</v>
      </c>
      <c r="E51" s="16">
        <v>1104905</v>
      </c>
      <c r="F51" s="16">
        <v>69225</v>
      </c>
      <c r="G51" s="119">
        <f t="shared" si="1"/>
        <v>0.9373475547671519</v>
      </c>
      <c r="H51" s="18"/>
    </row>
    <row r="52" spans="1:8" ht="15.75">
      <c r="A52" s="78" t="s">
        <v>47</v>
      </c>
      <c r="B52" s="46"/>
      <c r="C52" s="14"/>
      <c r="D52" s="15">
        <v>2</v>
      </c>
      <c r="E52" s="16">
        <v>285750</v>
      </c>
      <c r="F52" s="16">
        <v>32250</v>
      </c>
      <c r="G52" s="119">
        <f t="shared" si="1"/>
        <v>0.8871391076115486</v>
      </c>
      <c r="H52" s="18"/>
    </row>
    <row r="53" spans="1:8" ht="15.75">
      <c r="A53" s="79" t="s">
        <v>68</v>
      </c>
      <c r="B53" s="46"/>
      <c r="C53" s="14"/>
      <c r="D53" s="15"/>
      <c r="E53" s="16"/>
      <c r="F53" s="16"/>
      <c r="G53" s="119"/>
      <c r="H53" s="18"/>
    </row>
    <row r="54" spans="1:8" ht="15.75">
      <c r="A54" s="45" t="s">
        <v>118</v>
      </c>
      <c r="B54" s="46"/>
      <c r="C54" s="14"/>
      <c r="D54" s="15">
        <v>1457</v>
      </c>
      <c r="E54" s="16">
        <v>89292767.56</v>
      </c>
      <c r="F54" s="16">
        <v>10638244.56</v>
      </c>
      <c r="G54" s="119">
        <f t="shared" si="1"/>
        <v>0.8808610725067776</v>
      </c>
      <c r="H54" s="18"/>
    </row>
    <row r="55" spans="1:8" ht="15.75">
      <c r="A55" s="126" t="s">
        <v>119</v>
      </c>
      <c r="B55" s="48"/>
      <c r="C55" s="14"/>
      <c r="D55" s="15"/>
      <c r="E55" s="16"/>
      <c r="F55" s="16"/>
      <c r="G55" s="119"/>
      <c r="H55" s="18"/>
    </row>
    <row r="56" spans="1:8" ht="15.75">
      <c r="A56" s="80"/>
      <c r="B56" s="48"/>
      <c r="C56" s="14"/>
      <c r="D56" s="15"/>
      <c r="E56" s="16"/>
      <c r="F56" s="16"/>
      <c r="G56" s="119"/>
      <c r="H56" s="18"/>
    </row>
    <row r="57" spans="1:8" ht="15">
      <c r="A57" s="20" t="s">
        <v>48</v>
      </c>
      <c r="B57" s="48"/>
      <c r="C57" s="14"/>
      <c r="D57" s="21"/>
      <c r="E57" s="71"/>
      <c r="F57" s="16"/>
      <c r="G57" s="120"/>
      <c r="H57" s="18"/>
    </row>
    <row r="58" spans="1:8" ht="15">
      <c r="A58" s="20" t="s">
        <v>49</v>
      </c>
      <c r="B58" s="46"/>
      <c r="C58" s="14"/>
      <c r="D58" s="21"/>
      <c r="E58" s="71"/>
      <c r="F58" s="16"/>
      <c r="G58" s="120"/>
      <c r="H58" s="18"/>
    </row>
    <row r="59" spans="1:8" ht="15">
      <c r="A59" s="20" t="s">
        <v>50</v>
      </c>
      <c r="B59" s="46"/>
      <c r="C59" s="14"/>
      <c r="D59" s="21"/>
      <c r="E59" s="70"/>
      <c r="F59" s="16"/>
      <c r="G59" s="120"/>
      <c r="H59" s="18"/>
    </row>
    <row r="60" spans="1:8" ht="15">
      <c r="A60" s="20" t="s">
        <v>33</v>
      </c>
      <c r="B60" s="46"/>
      <c r="C60" s="14"/>
      <c r="D60" s="21"/>
      <c r="E60" s="70"/>
      <c r="F60" s="16"/>
      <c r="G60" s="120"/>
      <c r="H60" s="18"/>
    </row>
    <row r="61" spans="1:8" ht="15.75">
      <c r="A61" s="50"/>
      <c r="B61" s="25"/>
      <c r="C61" s="14"/>
      <c r="D61" s="21"/>
      <c r="E61" s="26"/>
      <c r="F61" s="26"/>
      <c r="G61" s="120"/>
      <c r="H61" s="2"/>
    </row>
    <row r="62" spans="1:8" ht="15.75">
      <c r="A62" s="28" t="s">
        <v>51</v>
      </c>
      <c r="B62" s="28"/>
      <c r="C62" s="29"/>
      <c r="D62" s="30">
        <f>SUM(D44:D58)</f>
        <v>1916</v>
      </c>
      <c r="E62" s="31">
        <f>SUM(E44:E61)</f>
        <v>155933928.03</v>
      </c>
      <c r="F62" s="31">
        <f>SUM(F44:F61)</f>
        <v>14386363.66</v>
      </c>
      <c r="G62" s="111">
        <f>1-(+F62/E62)</f>
        <v>0.9077406447605667</v>
      </c>
      <c r="H62" s="2"/>
    </row>
    <row r="63" spans="1:8" ht="15">
      <c r="A63" s="51"/>
      <c r="B63" s="51"/>
      <c r="C63" s="51"/>
      <c r="D63" s="52"/>
      <c r="E63" s="53"/>
      <c r="F63" s="54"/>
      <c r="G63" s="54"/>
      <c r="H63" s="2"/>
    </row>
    <row r="64" spans="1:8" ht="18">
      <c r="A64" s="55" t="s">
        <v>52</v>
      </c>
      <c r="B64" s="56"/>
      <c r="C64" s="56"/>
      <c r="D64" s="56"/>
      <c r="E64" s="56"/>
      <c r="F64" s="57">
        <f>F62+F39</f>
        <v>16549428.66</v>
      </c>
      <c r="G64" s="56"/>
      <c r="H64" s="2"/>
    </row>
    <row r="65" spans="1:8" ht="18">
      <c r="A65" s="55"/>
      <c r="B65" s="56"/>
      <c r="C65" s="56"/>
      <c r="D65" s="56"/>
      <c r="E65" s="56"/>
      <c r="F65" s="57"/>
      <c r="G65" s="56"/>
      <c r="H65" s="2"/>
    </row>
    <row r="66" spans="1:8" ht="15.75">
      <c r="A66" s="4" t="s">
        <v>54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55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56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Goforth</dc:creator>
  <cp:keywords/>
  <dc:description/>
  <cp:lastModifiedBy>webteam-prod</cp:lastModifiedBy>
  <cp:lastPrinted>2013-01-09T15:16:35Z</cp:lastPrinted>
  <dcterms:created xsi:type="dcterms:W3CDTF">2012-06-07T14:04:25Z</dcterms:created>
  <dcterms:modified xsi:type="dcterms:W3CDTF">2018-03-08T20:32:54Z</dcterms:modified>
  <cp:category/>
  <cp:version/>
  <cp:contentType/>
  <cp:contentStatus/>
</cp:coreProperties>
</file>